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User-Audit\Audit-Paper - สำนักฯ 7\CD ส่งตลาดหลักทรัพย์\ปี 2569\บางกอก แอสเซท อินเตอร์กรุ๊ป\"/>
    </mc:Choice>
  </mc:AlternateContent>
  <xr:revisionPtr revIDLastSave="0" documentId="13_ncr:1_{9CC6EB1B-15D6-47F5-851D-EF4E2FF454DF}" xr6:coauthVersionLast="47" xr6:coauthVersionMax="47" xr10:uidLastSave="{00000000-0000-0000-0000-000000000000}"/>
  <bookViews>
    <workbookView xWindow="-120" yWindow="-120" windowWidth="29040" windowHeight="15720" tabRatio="799" xr2:uid="{00000000-000D-0000-FFFF-FFFF00000000}"/>
  </bookViews>
  <sheets>
    <sheet name="Statement of financial position" sheetId="15" r:id="rId1"/>
    <sheet name="Statement of fcomprehensive inc" sheetId="21" r:id="rId2"/>
    <sheet name="Statement of change in sharehol" sheetId="17" r:id="rId3"/>
    <sheet name="Cashflows" sheetId="22" r:id="rId4"/>
  </sheets>
  <definedNames>
    <definedName name="_xlnm.Print_Area" localSheetId="3">Cashflows!$A$1:$K$65</definedName>
    <definedName name="_xlnm.Print_Area" localSheetId="2">'Statement of change in sharehol'!$A$1:$N$26</definedName>
    <definedName name="_xlnm.Print_Area" localSheetId="1">'Statement of fcomprehensive inc'!$A$1:$J$29</definedName>
    <definedName name="_xlnm.Print_Area" localSheetId="0">'Statement of financial position'!$A$1:$J$92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8" i="15" l="1"/>
  <c r="I58" i="22"/>
  <c r="J19" i="21" l="1"/>
  <c r="H19" i="21"/>
  <c r="J53" i="15" l="1"/>
  <c r="H53" i="15"/>
  <c r="K40" i="22" l="1"/>
  <c r="I40" i="22"/>
  <c r="A38" i="22"/>
  <c r="I56" i="22"/>
  <c r="K30" i="22"/>
  <c r="J23" i="17"/>
  <c r="J24" i="17" s="1"/>
  <c r="N19" i="17"/>
  <c r="I30" i="22" l="1"/>
  <c r="K56" i="22" l="1"/>
  <c r="F23" i="17"/>
  <c r="F24" i="17" s="1"/>
  <c r="H23" i="17"/>
  <c r="H24" i="17" s="1"/>
  <c r="L23" i="17"/>
  <c r="L24" i="17" s="1"/>
  <c r="N22" i="17"/>
  <c r="N21" i="17"/>
  <c r="H16" i="17"/>
  <c r="H17" i="17" s="1"/>
  <c r="H84" i="15"/>
  <c r="N23" i="17" l="1"/>
  <c r="N24" i="17" s="1"/>
  <c r="N12" i="17"/>
  <c r="N14" i="17"/>
  <c r="F16" i="17"/>
  <c r="F17" i="17" s="1"/>
  <c r="J16" i="17"/>
  <c r="J17" i="17" s="1"/>
  <c r="L16" i="17"/>
  <c r="L17" i="17" s="1"/>
  <c r="N15" i="17"/>
  <c r="N16" i="17" l="1"/>
  <c r="N17" i="17"/>
  <c r="P17" i="17" s="1"/>
  <c r="K47" i="22" l="1"/>
  <c r="J84" i="15"/>
  <c r="J58" i="15"/>
  <c r="H58" i="15"/>
  <c r="H20" i="15" l="1"/>
  <c r="J20" i="15"/>
  <c r="J59" i="15" l="1"/>
  <c r="J27" i="15"/>
  <c r="J13" i="21"/>
  <c r="J28" i="15" l="1"/>
  <c r="A4" i="22"/>
  <c r="A36" i="22" s="1"/>
  <c r="I47" i="22" l="1"/>
  <c r="M19" i="21"/>
  <c r="M13" i="21"/>
  <c r="M20" i="21" l="1"/>
  <c r="M22" i="21" l="1"/>
  <c r="M24" i="21" s="1"/>
  <c r="H13" i="21" l="1"/>
  <c r="J20" i="21" l="1"/>
  <c r="J22" i="21" s="1"/>
  <c r="J24" i="21" s="1"/>
  <c r="H20" i="21"/>
  <c r="H22" i="21" s="1"/>
  <c r="H24" i="21" s="1"/>
  <c r="J29" i="21" l="1"/>
  <c r="P21" i="17"/>
  <c r="H29" i="21"/>
  <c r="P14" i="17"/>
  <c r="H26" i="21"/>
  <c r="J26" i="21"/>
  <c r="A4" i="17"/>
  <c r="J85" i="15" l="1"/>
  <c r="H59" i="15" l="1"/>
  <c r="H85" i="15" s="1"/>
  <c r="H27" i="15"/>
  <c r="H28" i="15" l="1"/>
  <c r="H93" i="15" l="1"/>
  <c r="A66" i="15" l="1"/>
  <c r="A36" i="15"/>
  <c r="A68" i="15" l="1"/>
  <c r="J93" i="15" l="1"/>
  <c r="I43" i="22"/>
  <c r="I57" i="22" s="1"/>
  <c r="K43" i="22"/>
  <c r="K57" i="22" s="1"/>
  <c r="K59" i="22" s="1"/>
  <c r="I59" i="22" l="1"/>
  <c r="M59" i="22" s="1"/>
</calcChain>
</file>

<file path=xl/sharedStrings.xml><?xml version="1.0" encoding="utf-8"?>
<sst xmlns="http://schemas.openxmlformats.org/spreadsheetml/2006/main" count="193" uniqueCount="155">
  <si>
    <t>- 8 -</t>
  </si>
  <si>
    <t>- 7 -</t>
  </si>
  <si>
    <t>- 6 -</t>
  </si>
  <si>
    <t>ก่อนปรับปรุง</t>
  </si>
  <si>
    <t xml:space="preserve">หลังปรับปรุง </t>
  </si>
  <si>
    <t>- 2 -</t>
  </si>
  <si>
    <t>- 3 -</t>
  </si>
  <si>
    <t>- 4 -</t>
  </si>
  <si>
    <t>- 5 -</t>
  </si>
  <si>
    <t>BANGKOK ASSET INTERGROUP PUBLIC COMPANY LIMITED</t>
  </si>
  <si>
    <t>STATEMENT OF FINANCIAL POSITION</t>
  </si>
  <si>
    <t>AS AT MARCH 31, 2026</t>
  </si>
  <si>
    <t>As at December</t>
  </si>
  <si>
    <t>As at March</t>
  </si>
  <si>
    <t>31, 2026</t>
  </si>
  <si>
    <t>31, 2025</t>
  </si>
  <si>
    <t>Note</t>
  </si>
  <si>
    <t>ASSETS</t>
  </si>
  <si>
    <t>Baht</t>
  </si>
  <si>
    <t>“UNAUDITED”</t>
  </si>
  <si>
    <t>“REVIEWED”</t>
  </si>
  <si>
    <t>CURRENT ASSETS</t>
  </si>
  <si>
    <t>Cash and cash equivalents</t>
  </si>
  <si>
    <t>Trade and other current receivables</t>
  </si>
  <si>
    <t>Inventories</t>
  </si>
  <si>
    <t>Construction in progress</t>
  </si>
  <si>
    <t>Prepaid costs</t>
  </si>
  <si>
    <t>Other current financial assets</t>
  </si>
  <si>
    <t>Other current assets</t>
  </si>
  <si>
    <t>Total current assets</t>
  </si>
  <si>
    <t>NON-CURRENT ASSETS</t>
  </si>
  <si>
    <t>Leasehold improvements and equipment</t>
  </si>
  <si>
    <t>Right-of-use assets</t>
  </si>
  <si>
    <t>Intangible assets</t>
  </si>
  <si>
    <t>Deferred tax assets</t>
  </si>
  <si>
    <t>Other non-current assets</t>
  </si>
  <si>
    <t>Total non-current assets</t>
  </si>
  <si>
    <t>TOTAL ASSETS</t>
  </si>
  <si>
    <t>STATEMENT OF FINANCIAL POSITION (CONT.)</t>
  </si>
  <si>
    <t>LIABILITIES AND SHAREHOLDERS' EQUITY</t>
  </si>
  <si>
    <t>CURRENT LIABILITIES</t>
  </si>
  <si>
    <t>Trade and other current payables</t>
  </si>
  <si>
    <t xml:space="preserve">the financial institutions </t>
  </si>
  <si>
    <t>Current portion of lease liabilities</t>
  </si>
  <si>
    <t xml:space="preserve">Short-term loans from other persons </t>
  </si>
  <si>
    <t>Provision for after-sale repair work</t>
  </si>
  <si>
    <t>Total current liabilities</t>
  </si>
  <si>
    <t>NON-CURRENT LIABILITIES</t>
  </si>
  <si>
    <t>Bank overdrafts and short-term loans</t>
  </si>
  <si>
    <t>from the financial institutions</t>
  </si>
  <si>
    <t>Lease liabilities</t>
  </si>
  <si>
    <t xml:space="preserve">Provision of demolition expense </t>
  </si>
  <si>
    <t>Provision for employee benefit obligations</t>
  </si>
  <si>
    <t>Total non-current liabilities</t>
  </si>
  <si>
    <t xml:space="preserve">TOTAL LIABILITIES                                                    </t>
  </si>
  <si>
    <t>LIABILITIES AND SHAREHOLDERS' EQUITY (CONT.)</t>
  </si>
  <si>
    <t>SHAREHOLDERS' EQUITY</t>
  </si>
  <si>
    <t>Share capital</t>
  </si>
  <si>
    <t>Authorized share capital</t>
  </si>
  <si>
    <t>210,000,000 ordinary shares of Baht 0.50 each</t>
  </si>
  <si>
    <t>Issued and paid-up share capital</t>
  </si>
  <si>
    <t>Premium on ordinary shares</t>
  </si>
  <si>
    <t xml:space="preserve">Retained earnings (deficits)                           </t>
  </si>
  <si>
    <t>Appropriated - legal reserve</t>
  </si>
  <si>
    <t xml:space="preserve">TOTAL SHAREHOLDERS’ EQUITY </t>
  </si>
  <si>
    <t>TOTAL LIABILITIES AND SHAREHOLDERS’ EQUITY</t>
  </si>
  <si>
    <t>STATEMENT OF COMPREHENSIVE INCOME</t>
  </si>
  <si>
    <t>FOR THE THREE-MONTH PERIOD ENDED MARCH 31, 2026</t>
  </si>
  <si>
    <t>REVENUES</t>
  </si>
  <si>
    <t>Sales and service income</t>
  </si>
  <si>
    <t xml:space="preserve">Other income                                                    </t>
  </si>
  <si>
    <t>Total revenues</t>
  </si>
  <si>
    <t>EXPENSES</t>
  </si>
  <si>
    <t>Cost of sales and services</t>
  </si>
  <si>
    <t>Distribution costs</t>
  </si>
  <si>
    <t>Administrative expenses</t>
  </si>
  <si>
    <t>Total expenses</t>
  </si>
  <si>
    <t>Profit (loss) from operating activities</t>
  </si>
  <si>
    <t>Finance costs</t>
  </si>
  <si>
    <t>Profit (loss) before income tax expenses</t>
  </si>
  <si>
    <t>Tax expenses (income)</t>
  </si>
  <si>
    <t>Other comprehensive income for the period</t>
  </si>
  <si>
    <t>Total comprehensive income for the period</t>
  </si>
  <si>
    <t>Profit (loss) for the period</t>
  </si>
  <si>
    <t>BASIC EARNINGS (LOSS) PER SHARE</t>
  </si>
  <si>
    <t>Net profit (loss) (Baht per share)</t>
  </si>
  <si>
    <t>STATEMENT OF CHANGES IN SHAREHOLDERS' EQUITY</t>
  </si>
  <si>
    <t>Premium on</t>
  </si>
  <si>
    <t xml:space="preserve">issued and </t>
  </si>
  <si>
    <t>ordinary shares</t>
  </si>
  <si>
    <t>paid-up</t>
  </si>
  <si>
    <t>Appropriated</t>
  </si>
  <si>
    <t>Unappropriated</t>
  </si>
  <si>
    <t>legal reserve</t>
  </si>
  <si>
    <t>Total</t>
  </si>
  <si>
    <t>Retained earnings (deficits)</t>
  </si>
  <si>
    <t>Ending balance as at January 1, 2026</t>
  </si>
  <si>
    <t>Loss for the period</t>
  </si>
  <si>
    <t>Other comprehensive expense for the period</t>
  </si>
  <si>
    <t>Total comprehensive expense for the period</t>
  </si>
  <si>
    <t>Ending balance as at March 31, 2026</t>
  </si>
  <si>
    <t>Profit for the period</t>
  </si>
  <si>
    <t>STATEMENT OF CASH FLOWS</t>
  </si>
  <si>
    <t>CASH FLOWS FROM OPERATING ACTIVITIES</t>
  </si>
  <si>
    <t xml:space="preserve">Adjustment on financial cost </t>
  </si>
  <si>
    <t>Adjusted with interest income</t>
  </si>
  <si>
    <t>Adjustments for Loss (Gain) from Fair Value Adjustments</t>
  </si>
  <si>
    <t>Depreciation and amortization expenses</t>
  </si>
  <si>
    <t>Adjustment on loss for declining in value of inventories</t>
  </si>
  <si>
    <t>Adjustment on loss for declining in value of construction in progress</t>
  </si>
  <si>
    <t>Adjustment on loss for declining in value of prepaid costs</t>
  </si>
  <si>
    <t xml:space="preserve">Adjustment on provision for employee benefit </t>
  </si>
  <si>
    <t>Adjustment on provision for after-sale repair work increase (decrease)</t>
  </si>
  <si>
    <t>Adjustment on bad debt and expected credit loss</t>
  </si>
  <si>
    <t>Adjustment on trade and other current receivables (increase) decrease</t>
  </si>
  <si>
    <t>Adjustment on inventories (increase) decrease</t>
  </si>
  <si>
    <t>Adjustment on construction in progress (increase)</t>
  </si>
  <si>
    <t>Adjustment on prepaid costs (increase)</t>
  </si>
  <si>
    <t>Adjustment on other current assets (increase)</t>
  </si>
  <si>
    <t>Adjustment on trade and other current payables increase (decrease)</t>
  </si>
  <si>
    <t>Net cash provided by (used in) operating activities</t>
  </si>
  <si>
    <t>STATEMENT OF CASH FLOWS (CONT.)</t>
  </si>
  <si>
    <t>Income tax expense refund (paid)</t>
  </si>
  <si>
    <t>Cash paid for provision for after-sale repair work</t>
  </si>
  <si>
    <t>Net cash provided by (used in) operating  activities</t>
  </si>
  <si>
    <t>CASH FLOWS FROM INVESTING ACTIVITIES</t>
  </si>
  <si>
    <t>Increase in bank overdrafts and short-term loans from the financial institutions</t>
  </si>
  <si>
    <t>Cash received from long-term loans from the financial institutions</t>
  </si>
  <si>
    <t>Cash paid for repayment of long-term loans from the financial institutions</t>
  </si>
  <si>
    <t>Finance costs paid</t>
  </si>
  <si>
    <t>Cash paid for purchase of leasehold improvements and equipment</t>
  </si>
  <si>
    <t>Cash paid for purchase of intangible assets</t>
  </si>
  <si>
    <t>Net cash provided by (used in) investing activities</t>
  </si>
  <si>
    <t>CASH FLOWS FROM FINANCING ACTIVITIES</t>
  </si>
  <si>
    <t>Cash paid for repayment of short-term loans from other persons</t>
  </si>
  <si>
    <t>Cash paid for lease liabilities</t>
  </si>
  <si>
    <t>Cash paid to pay transaction costs</t>
  </si>
  <si>
    <t>Net cash provided by (used in) financing activities</t>
  </si>
  <si>
    <t>Net increase (decrease) in cash and cash equivalents</t>
  </si>
  <si>
    <t>Cash and cash equivalents, beginning of period</t>
  </si>
  <si>
    <t>Cash and cash equivalents, ending of period</t>
  </si>
  <si>
    <t>Supplemental disclosures of cash flows information</t>
  </si>
  <si>
    <t>Non-cash transaction</t>
  </si>
  <si>
    <t>1) Increase right-of-use assets without paying in cash</t>
  </si>
  <si>
    <t xml:space="preserve">Current portion of long-term loans from </t>
  </si>
  <si>
    <t>Other comprehensive income (expense) for the period</t>
  </si>
  <si>
    <t>Total comprehensive income (expense) for the period</t>
  </si>
  <si>
    <t>Ending balance as at January 1, 2025</t>
  </si>
  <si>
    <t>Ending balance as at March 31, 2025</t>
  </si>
  <si>
    <t>Adjustment to reconcile profit (loss) to be net cash received (paid)</t>
  </si>
  <si>
    <t>Adjustment on income tax expenses (income)</t>
  </si>
  <si>
    <t>Adjustment on other non-current assets (increase)</t>
  </si>
  <si>
    <t>Unappropriated (deficits)</t>
  </si>
  <si>
    <t>Comprehensive income (expense)</t>
  </si>
  <si>
    <t>Other loss (gains)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</si>
</sst>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#,##0_ ;\-#,##0\ "/>
    <numFmt numFmtId="165" formatCode="_-* #,##0_-;\-* #,##0_-;_-* &quot;-&quot;??_-;_-@_-"/>
    <numFmt numFmtId="166" formatCode="#,##0.00\ ;\(#,##0.00\);&quot;- &quot;\ \ \ "/>
    <numFmt numFmtId="167" formatCode="_-* #,##0.00000_-;\-* #,##0.00000_-;_-* &quot;-&quot;?????_-;_-@_-"/>
    <numFmt numFmtId="168" formatCode="_(* #,##0.00_);_(* \(#,##0.00\);_(* &quot;-&quot;?????_);_(@_)"/>
    <numFmt numFmtId="169" formatCode="#,##0.00_);\(#,##0.00\)"/>
    <numFmt numFmtId="170" formatCode="#,##0.00\ ;\(#,##0.00\);&quot;-  &quot;\ \ \ "/>
  </numFmts>
  <fonts count="17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sz val="15"/>
      <name val="Angsana New"/>
      <family val="1"/>
    </font>
    <font>
      <sz val="14"/>
      <name val="Cordia New"/>
      <family val="2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6"/>
      <name val="Angsana New"/>
      <family val="1"/>
    </font>
    <font>
      <b/>
      <sz val="16"/>
      <name val="Angsana New"/>
      <family val="1"/>
    </font>
    <font>
      <b/>
      <u/>
      <sz val="16"/>
      <name val="Angsana New"/>
      <family val="1"/>
    </font>
    <font>
      <sz val="14"/>
      <name val="Angsana New"/>
      <family val="1"/>
    </font>
    <font>
      <u/>
      <sz val="16"/>
      <name val="Angsana New"/>
      <family val="1"/>
    </font>
    <font>
      <sz val="10"/>
      <name val="Arial"/>
      <family val="2"/>
    </font>
    <font>
      <sz val="12"/>
      <name val="Angsana New"/>
      <family val="1"/>
    </font>
    <font>
      <sz val="16"/>
      <name val="Angsana New"/>
      <family val="1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  <xf numFmtId="9" fontId="16" fillId="0" borderId="0" applyFont="0" applyFill="0" applyBorder="0" applyAlignment="0" applyProtection="0"/>
    <xf numFmtId="0" fontId="13" fillId="0" borderId="0"/>
  </cellStyleXfs>
  <cellXfs count="168">
    <xf numFmtId="0" fontId="0" fillId="0" borderId="0" xfId="0"/>
    <xf numFmtId="43" fontId="6" fillId="0" borderId="0" xfId="5" applyFont="1" applyFill="1" applyAlignment="1">
      <alignment vertical="center"/>
    </xf>
    <xf numFmtId="43" fontId="8" fillId="0" borderId="0" xfId="1" applyFont="1" applyFill="1" applyAlignment="1">
      <alignment vertical="center"/>
    </xf>
    <xf numFmtId="164" fontId="8" fillId="0" borderId="0" xfId="1" applyNumberFormat="1" applyFont="1" applyFill="1" applyAlignment="1">
      <alignment vertical="center"/>
    </xf>
    <xf numFmtId="165" fontId="8" fillId="0" borderId="0" xfId="1" applyNumberFormat="1" applyFont="1" applyFill="1" applyBorder="1" applyAlignment="1">
      <alignment vertical="center"/>
    </xf>
    <xf numFmtId="43" fontId="8" fillId="0" borderId="0" xfId="1" applyFont="1" applyFill="1" applyAlignment="1">
      <alignment horizontal="center" vertical="center"/>
    </xf>
    <xf numFmtId="43" fontId="8" fillId="0" borderId="0" xfId="1" applyFont="1" applyFill="1" applyBorder="1" applyAlignment="1">
      <alignment vertical="center"/>
    </xf>
    <xf numFmtId="164" fontId="8" fillId="0" borderId="0" xfId="1" applyNumberFormat="1" applyFont="1" applyFill="1" applyBorder="1" applyAlignment="1">
      <alignment vertical="center"/>
    </xf>
    <xf numFmtId="43" fontId="8" fillId="0" borderId="3" xfId="1" applyFont="1" applyFill="1" applyBorder="1" applyAlignment="1">
      <alignment horizontal="center" vertical="center"/>
    </xf>
    <xf numFmtId="43" fontId="8" fillId="0" borderId="5" xfId="1" applyFont="1" applyFill="1" applyBorder="1" applyAlignment="1">
      <alignment vertical="center"/>
    </xf>
    <xf numFmtId="43" fontId="8" fillId="0" borderId="1" xfId="1" applyFont="1" applyFill="1" applyBorder="1" applyAlignment="1">
      <alignment horizontal="center" vertical="center"/>
    </xf>
    <xf numFmtId="165" fontId="8" fillId="0" borderId="0" xfId="1" applyNumberFormat="1" applyFont="1" applyFill="1" applyAlignment="1">
      <alignment vertical="center"/>
    </xf>
    <xf numFmtId="1" fontId="8" fillId="0" borderId="0" xfId="1" applyNumberFormat="1" applyFont="1" applyFill="1" applyBorder="1" applyAlignment="1">
      <alignment horizontal="right" vertical="center"/>
    </xf>
    <xf numFmtId="43" fontId="8" fillId="0" borderId="5" xfId="1" applyFont="1" applyFill="1" applyBorder="1" applyAlignment="1">
      <alignment horizontal="center" vertical="center"/>
    </xf>
    <xf numFmtId="43" fontId="8" fillId="0" borderId="0" xfId="1" applyFont="1" applyFill="1" applyBorder="1" applyAlignment="1">
      <alignment horizontal="center" vertical="center"/>
    </xf>
    <xf numFmtId="43" fontId="8" fillId="0" borderId="3" xfId="1" applyFont="1" applyFill="1" applyBorder="1" applyAlignment="1">
      <alignment horizontal="right" vertical="center"/>
    </xf>
    <xf numFmtId="164" fontId="8" fillId="0" borderId="0" xfId="1" applyNumberFormat="1" applyFont="1" applyFill="1" applyAlignment="1">
      <alignment horizontal="right" vertical="center"/>
    </xf>
    <xf numFmtId="164" fontId="8" fillId="0" borderId="0" xfId="1" applyNumberFormat="1" applyFont="1" applyFill="1" applyBorder="1" applyAlignment="1">
      <alignment horizontal="right" vertical="center"/>
    </xf>
    <xf numFmtId="43" fontId="8" fillId="0" borderId="4" xfId="1" applyFont="1" applyFill="1" applyBorder="1" applyAlignment="1">
      <alignment vertical="center"/>
    </xf>
    <xf numFmtId="43" fontId="8" fillId="0" borderId="0" xfId="1" applyFont="1" applyFill="1" applyAlignment="1">
      <alignment horizontal="right" vertical="center"/>
    </xf>
    <xf numFmtId="170" fontId="6" fillId="0" borderId="0" xfId="5" applyNumberFormat="1" applyFont="1" applyFill="1" applyAlignment="1">
      <alignment vertical="center"/>
    </xf>
    <xf numFmtId="167" fontId="6" fillId="0" borderId="0" xfId="5" applyNumberFormat="1" applyFont="1" applyFill="1" applyAlignment="1">
      <alignment vertical="center"/>
    </xf>
    <xf numFmtId="43" fontId="6" fillId="0" borderId="0" xfId="1" applyFont="1" applyFill="1" applyAlignment="1">
      <alignment vertical="center"/>
    </xf>
    <xf numFmtId="40" fontId="8" fillId="0" borderId="0" xfId="1" applyNumberFormat="1" applyFont="1" applyFill="1" applyBorder="1" applyAlignment="1">
      <alignment vertical="center"/>
    </xf>
    <xf numFmtId="43" fontId="11" fillId="0" borderId="0" xfId="1" applyFont="1" applyFill="1" applyBorder="1" applyAlignment="1">
      <alignment vertical="center"/>
    </xf>
    <xf numFmtId="166" fontId="11" fillId="0" borderId="0" xfId="1" applyNumberFormat="1" applyFont="1" applyFill="1" applyBorder="1" applyAlignment="1">
      <alignment vertical="center"/>
    </xf>
    <xf numFmtId="165" fontId="8" fillId="0" borderId="0" xfId="1" applyNumberFormat="1" applyFont="1" applyFill="1" applyAlignment="1">
      <alignment vertical="top"/>
    </xf>
    <xf numFmtId="165" fontId="9" fillId="0" borderId="0" xfId="1" applyNumberFormat="1" applyFont="1" applyFill="1" applyAlignment="1">
      <alignment horizontal="center" vertical="top"/>
    </xf>
    <xf numFmtId="49" fontId="8" fillId="0" borderId="0" xfId="1" applyNumberFormat="1" applyFont="1" applyFill="1" applyBorder="1" applyAlignment="1">
      <alignment horizontal="center" vertical="center"/>
    </xf>
    <xf numFmtId="43" fontId="8" fillId="0" borderId="0" xfId="1" applyFont="1" applyFill="1" applyAlignment="1">
      <alignment vertical="top"/>
    </xf>
    <xf numFmtId="165" fontId="9" fillId="0" borderId="0" xfId="1" applyNumberFormat="1" applyFont="1" applyFill="1" applyAlignment="1">
      <alignment vertical="top"/>
    </xf>
    <xf numFmtId="164" fontId="8" fillId="0" borderId="0" xfId="1" applyNumberFormat="1" applyFont="1" applyFill="1" applyAlignment="1">
      <alignment vertical="top"/>
    </xf>
    <xf numFmtId="43" fontId="8" fillId="0" borderId="0" xfId="1" applyFont="1" applyFill="1" applyAlignment="1">
      <alignment horizontal="center" vertical="top"/>
    </xf>
    <xf numFmtId="43" fontId="8" fillId="0" borderId="0" xfId="1" applyFont="1" applyFill="1" applyAlignment="1">
      <alignment horizontal="right" vertical="top"/>
    </xf>
    <xf numFmtId="164" fontId="8" fillId="0" borderId="0" xfId="1" applyNumberFormat="1" applyFont="1" applyFill="1" applyBorder="1" applyAlignment="1">
      <alignment vertical="top"/>
    </xf>
    <xf numFmtId="43" fontId="8" fillId="0" borderId="3" xfId="1" applyFont="1" applyFill="1" applyBorder="1" applyAlignment="1">
      <alignment horizontal="right" vertical="top"/>
    </xf>
    <xf numFmtId="43" fontId="8" fillId="0" borderId="3" xfId="1" applyFont="1" applyFill="1" applyBorder="1" applyAlignment="1">
      <alignment vertical="top"/>
    </xf>
    <xf numFmtId="43" fontId="8" fillId="0" borderId="0" xfId="1" applyFont="1" applyFill="1" applyBorder="1" applyAlignment="1">
      <alignment vertical="top"/>
    </xf>
    <xf numFmtId="43" fontId="8" fillId="0" borderId="0" xfId="1" quotePrefix="1" applyFont="1" applyFill="1" applyAlignment="1">
      <alignment vertical="top"/>
    </xf>
    <xf numFmtId="43" fontId="8" fillId="0" borderId="0" xfId="1" applyFont="1" applyFill="1" applyAlignment="1">
      <alignment horizontal="left" vertical="top"/>
    </xf>
    <xf numFmtId="43" fontId="8" fillId="0" borderId="2" xfId="1" applyFont="1" applyFill="1" applyBorder="1" applyAlignment="1">
      <alignment vertical="top"/>
    </xf>
    <xf numFmtId="43" fontId="8" fillId="0" borderId="0" xfId="1" applyFont="1" applyFill="1" applyBorder="1" applyAlignment="1">
      <alignment horizontal="right" vertical="top"/>
    </xf>
    <xf numFmtId="43" fontId="7" fillId="0" borderId="0" xfId="1" applyFont="1" applyFill="1" applyAlignment="1">
      <alignment vertical="center"/>
    </xf>
    <xf numFmtId="43" fontId="6" fillId="0" borderId="0" xfId="7" applyFont="1" applyFill="1" applyAlignment="1">
      <alignment vertical="center"/>
    </xf>
    <xf numFmtId="165" fontId="8" fillId="0" borderId="0" xfId="1" applyNumberFormat="1" applyFont="1" applyFill="1" applyAlignment="1">
      <alignment horizontal="center" vertical="center"/>
    </xf>
    <xf numFmtId="43" fontId="8" fillId="0" borderId="2" xfId="1" applyFont="1" applyFill="1" applyBorder="1" applyAlignment="1">
      <alignment vertical="center"/>
    </xf>
    <xf numFmtId="43" fontId="8" fillId="0" borderId="0" xfId="5" applyFont="1" applyFill="1" applyAlignment="1">
      <alignment vertical="center"/>
    </xf>
    <xf numFmtId="43" fontId="8" fillId="0" borderId="0" xfId="5" applyFont="1" applyFill="1" applyBorder="1" applyAlignment="1">
      <alignment vertical="center"/>
    </xf>
    <xf numFmtId="43" fontId="8" fillId="0" borderId="3" xfId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68" fontId="8" fillId="0" borderId="0" xfId="4" applyNumberFormat="1" applyFont="1" applyAlignment="1">
      <alignment vertical="top"/>
    </xf>
    <xf numFmtId="0" fontId="6" fillId="0" borderId="0" xfId="4" applyFont="1" applyAlignment="1">
      <alignment vertical="center"/>
    </xf>
    <xf numFmtId="3" fontId="6" fillId="0" borderId="0" xfId="4" applyNumberFormat="1" applyFont="1" applyAlignment="1">
      <alignment vertical="center"/>
    </xf>
    <xf numFmtId="3" fontId="8" fillId="0" borderId="0" xfId="4" applyNumberFormat="1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40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1" fillId="0" borderId="0" xfId="0" quotePrefix="1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43" fontId="11" fillId="0" borderId="0" xfId="0" applyNumberFormat="1" applyFont="1" applyAlignment="1">
      <alignment vertical="center"/>
    </xf>
    <xf numFmtId="40" fontId="8" fillId="0" borderId="0" xfId="0" applyNumberFormat="1" applyFont="1" applyAlignment="1">
      <alignment horizontal="center" vertical="center"/>
    </xf>
    <xf numFmtId="40" fontId="8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/>
    </xf>
    <xf numFmtId="17" fontId="8" fillId="0" borderId="0" xfId="0" applyNumberFormat="1" applyFont="1" applyAlignment="1">
      <alignment vertical="center"/>
    </xf>
    <xf numFmtId="0" fontId="8" fillId="0" borderId="0" xfId="0" applyFont="1" applyAlignment="1">
      <alignment vertical="top"/>
    </xf>
    <xf numFmtId="0" fontId="8" fillId="0" borderId="5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43" fontId="8" fillId="0" borderId="0" xfId="0" applyNumberFormat="1" applyFont="1" applyAlignment="1">
      <alignment vertical="top"/>
    </xf>
    <xf numFmtId="0" fontId="8" fillId="0" borderId="0" xfId="0" quotePrefix="1" applyFont="1" applyAlignment="1">
      <alignment vertical="top"/>
    </xf>
    <xf numFmtId="0" fontId="8" fillId="0" borderId="0" xfId="4" applyFont="1" applyAlignment="1">
      <alignment vertical="top"/>
    </xf>
    <xf numFmtId="0" fontId="8" fillId="0" borderId="0" xfId="4" applyFont="1" applyAlignment="1">
      <alignment horizontal="center" vertical="top"/>
    </xf>
    <xf numFmtId="168" fontId="8" fillId="0" borderId="2" xfId="4" applyNumberFormat="1" applyFont="1" applyBorder="1" applyAlignment="1">
      <alignment vertical="top"/>
    </xf>
    <xf numFmtId="168" fontId="8" fillId="0" borderId="0" xfId="0" applyNumberFormat="1" applyFont="1" applyAlignment="1">
      <alignment vertical="top"/>
    </xf>
    <xf numFmtId="165" fontId="6" fillId="0" borderId="0" xfId="5" applyNumberFormat="1" applyFont="1" applyFill="1" applyAlignment="1">
      <alignment vertical="center"/>
    </xf>
    <xf numFmtId="167" fontId="8" fillId="0" borderId="0" xfId="1" applyNumberFormat="1" applyFont="1" applyFill="1" applyBorder="1" applyAlignment="1">
      <alignment horizontal="right" vertical="center"/>
    </xf>
    <xf numFmtId="170" fontId="6" fillId="0" borderId="0" xfId="5" applyNumberFormat="1" applyFont="1" applyFill="1" applyBorder="1" applyAlignment="1">
      <alignment vertical="center"/>
    </xf>
    <xf numFmtId="43" fontId="6" fillId="0" borderId="0" xfId="5" applyFont="1" applyFill="1" applyBorder="1" applyAlignment="1">
      <alignment vertical="center"/>
    </xf>
    <xf numFmtId="166" fontId="8" fillId="0" borderId="0" xfId="5" applyNumberFormat="1" applyFont="1" applyFill="1" applyBorder="1" applyAlignment="1">
      <alignment vertical="center"/>
    </xf>
    <xf numFmtId="170" fontId="8" fillId="0" borderId="0" xfId="5" applyNumberFormat="1" applyFont="1" applyFill="1" applyAlignment="1">
      <alignment vertical="center"/>
    </xf>
    <xf numFmtId="169" fontId="6" fillId="0" borderId="0" xfId="5" applyNumberFormat="1" applyFont="1" applyFill="1" applyAlignment="1">
      <alignment vertical="center"/>
    </xf>
    <xf numFmtId="170" fontId="6" fillId="0" borderId="2" xfId="5" applyNumberFormat="1" applyFont="1" applyFill="1" applyBorder="1" applyAlignment="1">
      <alignment vertical="center"/>
    </xf>
    <xf numFmtId="3" fontId="6" fillId="0" borderId="0" xfId="4" applyNumberFormat="1" applyFont="1" applyAlignment="1">
      <alignment horizontal="center" vertical="center"/>
    </xf>
    <xf numFmtId="43" fontId="6" fillId="0" borderId="0" xfId="1" applyFont="1" applyFill="1" applyAlignment="1">
      <alignment horizontal="center" vertical="center"/>
    </xf>
    <xf numFmtId="167" fontId="6" fillId="0" borderId="0" xfId="5" applyNumberFormat="1" applyFont="1" applyFill="1" applyBorder="1" applyAlignment="1">
      <alignment vertical="center"/>
    </xf>
    <xf numFmtId="170" fontId="6" fillId="0" borderId="3" xfId="5" applyNumberFormat="1" applyFont="1" applyFill="1" applyBorder="1" applyAlignment="1">
      <alignment vertical="center"/>
    </xf>
    <xf numFmtId="170" fontId="6" fillId="0" borderId="5" xfId="5" applyNumberFormat="1" applyFont="1" applyFill="1" applyBorder="1" applyAlignment="1">
      <alignment vertical="center"/>
    </xf>
    <xf numFmtId="170" fontId="6" fillId="0" borderId="1" xfId="5" applyNumberFormat="1" applyFont="1" applyFill="1" applyBorder="1" applyAlignment="1">
      <alignment vertical="center"/>
    </xf>
    <xf numFmtId="3" fontId="6" fillId="0" borderId="0" xfId="4" applyNumberFormat="1" applyFont="1" applyAlignment="1">
      <alignment vertical="top"/>
    </xf>
    <xf numFmtId="170" fontId="8" fillId="0" borderId="0" xfId="1" applyNumberFormat="1" applyFont="1" applyFill="1" applyBorder="1" applyAlignment="1">
      <alignment vertical="center"/>
    </xf>
    <xf numFmtId="170" fontId="8" fillId="0" borderId="1" xfId="1" applyNumberFormat="1" applyFont="1" applyFill="1" applyBorder="1" applyAlignment="1">
      <alignment vertical="center"/>
    </xf>
    <xf numFmtId="170" fontId="8" fillId="0" borderId="4" xfId="1" applyNumberFormat="1" applyFont="1" applyFill="1" applyBorder="1" applyAlignment="1">
      <alignment vertical="center"/>
    </xf>
    <xf numFmtId="10" fontId="8" fillId="0" borderId="0" xfId="9" applyNumberFormat="1" applyFont="1" applyFill="1" applyAlignment="1">
      <alignment vertical="center"/>
    </xf>
    <xf numFmtId="43" fontId="6" fillId="0" borderId="0" xfId="5" applyFont="1" applyFill="1" applyAlignment="1">
      <alignment vertical="top"/>
    </xf>
    <xf numFmtId="43" fontId="6" fillId="0" borderId="0" xfId="1" applyFont="1" applyFill="1" applyAlignment="1">
      <alignment vertical="top"/>
    </xf>
    <xf numFmtId="40" fontId="14" fillId="0" borderId="0" xfId="4" applyNumberFormat="1" applyFont="1" applyAlignment="1">
      <alignment horizontal="center" vertical="center"/>
    </xf>
    <xf numFmtId="40" fontId="14" fillId="0" borderId="2" xfId="4" applyNumberFormat="1" applyFont="1" applyBorder="1" applyAlignment="1">
      <alignment horizontal="center" vertical="center"/>
    </xf>
    <xf numFmtId="0" fontId="8" fillId="0" borderId="0" xfId="3" applyFont="1" applyAlignment="1">
      <alignment vertical="center"/>
    </xf>
    <xf numFmtId="165" fontId="8" fillId="0" borderId="0" xfId="0" applyNumberFormat="1" applyFont="1" applyAlignment="1">
      <alignment horizontal="center" vertical="center"/>
    </xf>
    <xf numFmtId="0" fontId="8" fillId="0" borderId="0" xfId="4" applyFont="1" applyAlignment="1">
      <alignment horizontal="center" vertical="center"/>
    </xf>
    <xf numFmtId="168" fontId="8" fillId="0" borderId="0" xfId="0" applyNumberFormat="1" applyFont="1" applyAlignment="1">
      <alignment vertical="center"/>
    </xf>
    <xf numFmtId="43" fontId="8" fillId="0" borderId="0" xfId="0" applyNumberFormat="1" applyFont="1" applyAlignment="1">
      <alignment vertical="center"/>
    </xf>
    <xf numFmtId="0" fontId="8" fillId="0" borderId="0" xfId="4" applyFont="1" applyAlignment="1">
      <alignment vertical="center"/>
    </xf>
    <xf numFmtId="3" fontId="8" fillId="0" borderId="0" xfId="0" applyNumberFormat="1" applyFont="1" applyAlignment="1">
      <alignment horizontal="right" vertical="center"/>
    </xf>
    <xf numFmtId="165" fontId="8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40" fontId="14" fillId="0" borderId="2" xfId="0" applyNumberFormat="1" applyFont="1" applyBorder="1" applyAlignment="1">
      <alignment horizontal="center" vertical="center"/>
    </xf>
    <xf numFmtId="40" fontId="14" fillId="0" borderId="0" xfId="0" applyNumberFormat="1" applyFont="1" applyAlignment="1">
      <alignment horizontal="center" vertical="center"/>
    </xf>
    <xf numFmtId="0" fontId="14" fillId="0" borderId="0" xfId="0" quotePrefix="1" applyFont="1" applyAlignment="1">
      <alignment horizontal="left" vertical="center"/>
    </xf>
    <xf numFmtId="43" fontId="14" fillId="0" borderId="5" xfId="1" applyFont="1" applyFill="1" applyBorder="1" applyAlignment="1">
      <alignment vertical="center"/>
    </xf>
    <xf numFmtId="43" fontId="14" fillId="0" borderId="0" xfId="1" applyFont="1" applyFill="1" applyBorder="1" applyAlignment="1">
      <alignment vertical="center"/>
    </xf>
    <xf numFmtId="167" fontId="14" fillId="0" borderId="0" xfId="1" applyNumberFormat="1" applyFont="1" applyFill="1" applyBorder="1" applyAlignment="1">
      <alignment vertical="center"/>
    </xf>
    <xf numFmtId="17" fontId="14" fillId="0" borderId="0" xfId="0" applyNumberFormat="1" applyFont="1" applyAlignment="1">
      <alignment vertical="center"/>
    </xf>
    <xf numFmtId="168" fontId="14" fillId="0" borderId="0" xfId="1" applyNumberFormat="1" applyFont="1" applyFill="1" applyBorder="1" applyAlignment="1">
      <alignment vertical="center"/>
    </xf>
    <xf numFmtId="43" fontId="14" fillId="0" borderId="0" xfId="1" applyFont="1" applyFill="1" applyAlignment="1">
      <alignment vertical="center"/>
    </xf>
    <xf numFmtId="167" fontId="14" fillId="0" borderId="2" xfId="1" applyNumberFormat="1" applyFont="1" applyFill="1" applyBorder="1" applyAlignment="1">
      <alignment vertical="center"/>
    </xf>
    <xf numFmtId="167" fontId="14" fillId="0" borderId="3" xfId="1" applyNumberFormat="1" applyFont="1" applyFill="1" applyBorder="1" applyAlignment="1">
      <alignment vertical="center"/>
    </xf>
    <xf numFmtId="43" fontId="14" fillId="0" borderId="0" xfId="0" applyNumberFormat="1" applyFont="1" applyAlignment="1">
      <alignment vertical="center"/>
    </xf>
    <xf numFmtId="43" fontId="14" fillId="0" borderId="0" xfId="1" applyFont="1" applyFill="1" applyBorder="1" applyAlignment="1">
      <alignment horizontal="right" vertical="center"/>
    </xf>
    <xf numFmtId="43" fontId="14" fillId="0" borderId="1" xfId="1" applyFont="1" applyFill="1" applyBorder="1" applyAlignment="1">
      <alignment vertical="center"/>
    </xf>
    <xf numFmtId="2" fontId="14" fillId="0" borderId="0" xfId="0" applyNumberFormat="1" applyFont="1" applyAlignment="1">
      <alignment vertical="center"/>
    </xf>
    <xf numFmtId="168" fontId="14" fillId="0" borderId="1" xfId="1" applyNumberFormat="1" applyFont="1" applyFill="1" applyBorder="1" applyAlignment="1">
      <alignment vertical="center"/>
    </xf>
    <xf numFmtId="166" fontId="14" fillId="0" borderId="0" xfId="1" applyNumberFormat="1" applyFont="1" applyFill="1" applyBorder="1" applyAlignment="1">
      <alignment vertical="center"/>
    </xf>
    <xf numFmtId="170" fontId="6" fillId="0" borderId="0" xfId="5" applyNumberFormat="1" applyFont="1" applyFill="1" applyBorder="1" applyAlignment="1">
      <alignment vertical="top"/>
    </xf>
    <xf numFmtId="166" fontId="8" fillId="0" borderId="0" xfId="5" applyNumberFormat="1" applyFont="1" applyFill="1" applyAlignment="1">
      <alignment vertical="center"/>
    </xf>
    <xf numFmtId="170" fontId="8" fillId="0" borderId="2" xfId="1" applyNumberFormat="1" applyFont="1" applyFill="1" applyBorder="1" applyAlignment="1">
      <alignment vertical="center"/>
    </xf>
    <xf numFmtId="170" fontId="8" fillId="0" borderId="0" xfId="5" applyNumberFormat="1" applyFont="1" applyFill="1" applyBorder="1" applyAlignment="1">
      <alignment vertical="center"/>
    </xf>
    <xf numFmtId="43" fontId="8" fillId="0" borderId="0" xfId="1" applyFont="1" applyFill="1" applyBorder="1" applyAlignment="1">
      <alignment horizontal="right" vertical="center"/>
    </xf>
    <xf numFmtId="3" fontId="8" fillId="0" borderId="0" xfId="4" applyNumberFormat="1" applyFont="1" applyAlignment="1">
      <alignment vertical="top"/>
    </xf>
    <xf numFmtId="3" fontId="15" fillId="0" borderId="0" xfId="4" applyNumberFormat="1" applyFont="1" applyAlignment="1">
      <alignment vertical="top"/>
    </xf>
    <xf numFmtId="164" fontId="9" fillId="0" borderId="0" xfId="10" applyNumberFormat="1" applyFont="1" applyAlignment="1">
      <alignment horizontal="right" vertical="top"/>
    </xf>
    <xf numFmtId="165" fontId="8" fillId="0" borderId="0" xfId="1" applyNumberFormat="1" applyFont="1" applyFill="1" applyBorder="1" applyAlignment="1">
      <alignment horizontal="center" vertical="center"/>
    </xf>
    <xf numFmtId="0" fontId="8" fillId="0" borderId="2" xfId="0" quotePrefix="1" applyFont="1" applyBorder="1" applyAlignment="1">
      <alignment horizontal="center" vertical="center"/>
    </xf>
    <xf numFmtId="0" fontId="14" fillId="0" borderId="0" xfId="0" quotePrefix="1" applyFont="1" applyAlignment="1">
      <alignment vertical="center"/>
    </xf>
    <xf numFmtId="1" fontId="15" fillId="0" borderId="3" xfId="4" applyNumberFormat="1" applyFont="1" applyBorder="1" applyAlignment="1">
      <alignment horizontal="center" vertical="center"/>
    </xf>
    <xf numFmtId="1" fontId="15" fillId="0" borderId="0" xfId="4" applyNumberFormat="1" applyFont="1" applyAlignment="1">
      <alignment horizontal="center" vertical="center"/>
    </xf>
    <xf numFmtId="3" fontId="12" fillId="0" borderId="0" xfId="4" applyNumberFormat="1" applyFont="1" applyAlignment="1">
      <alignment vertical="center"/>
    </xf>
    <xf numFmtId="3" fontId="8" fillId="0" borderId="0" xfId="4" applyNumberFormat="1" applyFont="1" applyAlignment="1">
      <alignment horizontal="left" vertical="center"/>
    </xf>
    <xf numFmtId="170" fontId="6" fillId="0" borderId="5" xfId="5" applyNumberFormat="1" applyFont="1" applyFill="1" applyBorder="1" applyAlignment="1">
      <alignment vertical="top"/>
    </xf>
    <xf numFmtId="43" fontId="6" fillId="0" borderId="0" xfId="5" applyFont="1" applyFill="1" applyBorder="1" applyAlignment="1">
      <alignment vertical="top"/>
    </xf>
    <xf numFmtId="170" fontId="8" fillId="0" borderId="5" xfId="1" applyNumberFormat="1" applyFont="1" applyFill="1" applyBorder="1" applyAlignment="1">
      <alignment vertical="center"/>
    </xf>
    <xf numFmtId="0" fontId="8" fillId="0" borderId="0" xfId="0" quotePrefix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5" fontId="9" fillId="0" borderId="0" xfId="1" applyNumberFormat="1" applyFont="1" applyFill="1" applyAlignment="1">
      <alignment horizontal="center" vertical="center"/>
    </xf>
    <xf numFmtId="165" fontId="10" fillId="0" borderId="0" xfId="1" applyNumberFormat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165" fontId="8" fillId="0" borderId="2" xfId="1" applyNumberFormat="1" applyFont="1" applyFill="1" applyBorder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5" fontId="8" fillId="0" borderId="0" xfId="1" quotePrefix="1" applyNumberFormat="1" applyFont="1" applyFill="1" applyAlignment="1">
      <alignment horizontal="center" vertical="top"/>
    </xf>
    <xf numFmtId="165" fontId="9" fillId="0" borderId="0" xfId="1" applyNumberFormat="1" applyFont="1" applyFill="1" applyAlignment="1">
      <alignment horizontal="center" vertical="top"/>
    </xf>
    <xf numFmtId="0" fontId="14" fillId="0" borderId="0" xfId="0" applyFont="1" applyAlignment="1">
      <alignment horizontal="center" vertical="center"/>
    </xf>
    <xf numFmtId="165" fontId="8" fillId="0" borderId="0" xfId="1" quotePrefix="1" applyNumberFormat="1" applyFont="1" applyFill="1" applyAlignment="1">
      <alignment horizontal="center" vertical="center"/>
    </xf>
    <xf numFmtId="165" fontId="8" fillId="0" borderId="0" xfId="1" applyNumberFormat="1" applyFont="1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40" fontId="14" fillId="0" borderId="2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7" fillId="0" borderId="0" xfId="4" applyFont="1" applyAlignment="1">
      <alignment horizontal="center" vertical="center"/>
    </xf>
    <xf numFmtId="3" fontId="7" fillId="0" borderId="0" xfId="4" applyNumberFormat="1" applyFont="1" applyAlignment="1">
      <alignment horizontal="center" vertical="center"/>
    </xf>
    <xf numFmtId="0" fontId="6" fillId="0" borderId="2" xfId="4" applyFont="1" applyBorder="1" applyAlignment="1">
      <alignment horizontal="center" vertical="center"/>
    </xf>
    <xf numFmtId="0" fontId="6" fillId="0" borderId="0" xfId="4" quotePrefix="1" applyFont="1" applyAlignment="1">
      <alignment horizontal="center" vertical="center"/>
    </xf>
    <xf numFmtId="0" fontId="15" fillId="0" borderId="2" xfId="4" applyFont="1" applyBorder="1" applyAlignment="1">
      <alignment horizontal="center" vertical="center"/>
    </xf>
  </cellXfs>
  <cellStyles count="11">
    <cellStyle name="Comma" xfId="1" builtinId="3"/>
    <cellStyle name="Comma 2" xfId="2" xr:uid="{00000000-0005-0000-0000-000001000000}"/>
    <cellStyle name="Comma 2 2" xfId="5" xr:uid="{BA7ACC93-4903-4070-A756-9A1CACB23ED0}"/>
    <cellStyle name="Comma 3" xfId="6" xr:uid="{A1CF8504-5E12-437F-92BF-134AEA500DE2}"/>
    <cellStyle name="Comma 3 2" xfId="7" xr:uid="{8E2B609C-8CDB-47B0-BCCD-96D7BFF7E33D}"/>
    <cellStyle name="Normal" xfId="0" builtinId="0"/>
    <cellStyle name="Normal 10 2 3" xfId="8" xr:uid="{A5768461-6A28-473D-AB5F-6F228932F3C0}"/>
    <cellStyle name="Normal 2" xfId="4" xr:uid="{E4FABB0E-EF57-4D60-81BB-B148CA0FA846}"/>
    <cellStyle name="Normal_Book1" xfId="10" xr:uid="{02A73CE9-584B-4892-A251-CBB3E617DA8D}"/>
    <cellStyle name="Normal_FOCUST2" xfId="3" xr:uid="{00000000-0005-0000-0000-000003000000}"/>
    <cellStyle name="Percent" xfId="9" builtinId="5"/>
  </cellStyles>
  <dxfs count="0"/>
  <tableStyles count="0" defaultTableStyle="TableStyleMedium2" defaultPivotStyle="PivotStyleLight16"/>
  <colors>
    <mruColors>
      <color rgb="FFFFCC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93"/>
  <sheetViews>
    <sheetView tabSelected="1" view="pageBreakPreview" zoomScaleNormal="85" zoomScaleSheetLayoutView="100" workbookViewId="0">
      <selection activeCell="E1" sqref="E1"/>
    </sheetView>
  </sheetViews>
  <sheetFormatPr defaultColWidth="9.140625" defaultRowHeight="24" customHeight="1" x14ac:dyDescent="0.5"/>
  <cols>
    <col min="1" max="2" width="2.140625" style="50" customWidth="1"/>
    <col min="3" max="3" width="2.85546875" style="50" customWidth="1"/>
    <col min="4" max="4" width="8.7109375" style="50" customWidth="1"/>
    <col min="5" max="5" width="33.42578125" style="50" customWidth="1"/>
    <col min="6" max="6" width="9.5703125" style="50" customWidth="1"/>
    <col min="7" max="7" width="1.28515625" style="50" customWidth="1"/>
    <col min="8" max="8" width="16.42578125" style="49" customWidth="1"/>
    <col min="9" max="9" width="1.140625" style="50" customWidth="1"/>
    <col min="10" max="10" width="16.42578125" style="11" customWidth="1"/>
    <col min="11" max="11" width="9.140625" style="50"/>
    <col min="12" max="12" width="16.85546875" style="2" bestFit="1" customWidth="1"/>
    <col min="13" max="13" width="14.7109375" style="50" customWidth="1"/>
    <col min="14" max="14" width="9.140625" style="50"/>
    <col min="15" max="15" width="14.28515625" style="50" customWidth="1"/>
    <col min="16" max="16384" width="9.140625" style="50"/>
  </cols>
  <sheetData>
    <row r="1" spans="1:12" ht="24" customHeight="1" x14ac:dyDescent="0.5">
      <c r="J1" s="137" t="s">
        <v>19</v>
      </c>
    </row>
    <row r="2" spans="1:12" ht="24" customHeight="1" x14ac:dyDescent="0.5">
      <c r="J2" s="137" t="s">
        <v>20</v>
      </c>
    </row>
    <row r="3" spans="1:12" ht="24" customHeight="1" x14ac:dyDescent="0.5">
      <c r="A3" s="148" t="s">
        <v>5</v>
      </c>
      <c r="B3" s="149"/>
      <c r="C3" s="149"/>
      <c r="D3" s="149"/>
      <c r="E3" s="149"/>
      <c r="F3" s="149"/>
      <c r="G3" s="149"/>
      <c r="H3" s="149"/>
      <c r="I3" s="149"/>
      <c r="J3" s="149"/>
    </row>
    <row r="4" spans="1:12" ht="24" customHeight="1" x14ac:dyDescent="0.5">
      <c r="A4" s="150" t="s">
        <v>9</v>
      </c>
      <c r="B4" s="150"/>
      <c r="C4" s="150"/>
      <c r="D4" s="150"/>
      <c r="E4" s="150"/>
      <c r="F4" s="150"/>
      <c r="G4" s="150"/>
      <c r="H4" s="150"/>
      <c r="I4" s="150"/>
      <c r="J4" s="150"/>
    </row>
    <row r="5" spans="1:12" ht="24" customHeight="1" x14ac:dyDescent="0.5">
      <c r="A5" s="150" t="s">
        <v>10</v>
      </c>
      <c r="B5" s="150"/>
      <c r="C5" s="150"/>
      <c r="D5" s="150"/>
      <c r="E5" s="150"/>
      <c r="F5" s="150"/>
      <c r="G5" s="150"/>
      <c r="H5" s="150"/>
      <c r="I5" s="150"/>
      <c r="J5" s="150"/>
    </row>
    <row r="6" spans="1:12" ht="24" customHeight="1" x14ac:dyDescent="0.5">
      <c r="A6" s="152" t="s">
        <v>11</v>
      </c>
      <c r="B6" s="152"/>
      <c r="C6" s="152"/>
      <c r="D6" s="152"/>
      <c r="E6" s="152"/>
      <c r="F6" s="152"/>
      <c r="G6" s="152"/>
      <c r="H6" s="152"/>
      <c r="I6" s="152"/>
      <c r="J6" s="152"/>
    </row>
    <row r="7" spans="1:12" ht="24" customHeight="1" x14ac:dyDescent="0.5">
      <c r="A7" s="51"/>
      <c r="B7" s="51"/>
      <c r="C7" s="51"/>
      <c r="D7" s="51"/>
      <c r="E7" s="51"/>
      <c r="F7" s="51"/>
      <c r="G7" s="51"/>
      <c r="H7" s="51"/>
      <c r="I7" s="51"/>
      <c r="J7" s="51"/>
    </row>
    <row r="8" spans="1:12" ht="24" customHeight="1" x14ac:dyDescent="0.5">
      <c r="A8" s="151" t="s">
        <v>17</v>
      </c>
      <c r="B8" s="151"/>
      <c r="C8" s="151"/>
      <c r="D8" s="151"/>
      <c r="E8" s="151"/>
      <c r="F8" s="151"/>
      <c r="G8" s="151"/>
      <c r="H8" s="151"/>
      <c r="I8" s="151"/>
      <c r="J8" s="151"/>
    </row>
    <row r="9" spans="1:12" ht="24" customHeight="1" x14ac:dyDescent="0.5">
      <c r="H9" s="153" t="s">
        <v>18</v>
      </c>
      <c r="I9" s="153"/>
      <c r="J9" s="153"/>
    </row>
    <row r="10" spans="1:12" ht="24" customHeight="1" x14ac:dyDescent="0.5">
      <c r="H10" s="138" t="s">
        <v>13</v>
      </c>
      <c r="I10" s="138"/>
      <c r="J10" s="138" t="s">
        <v>12</v>
      </c>
    </row>
    <row r="11" spans="1:12" ht="24" customHeight="1" x14ac:dyDescent="0.5">
      <c r="F11" s="28" t="s">
        <v>16</v>
      </c>
      <c r="H11" s="139" t="s">
        <v>14</v>
      </c>
      <c r="J11" s="139" t="s">
        <v>15</v>
      </c>
    </row>
    <row r="12" spans="1:12" ht="24" customHeight="1" x14ac:dyDescent="0.5">
      <c r="A12" s="50" t="s">
        <v>21</v>
      </c>
      <c r="F12" s="49"/>
      <c r="G12" s="3"/>
      <c r="I12" s="3"/>
      <c r="J12" s="49"/>
    </row>
    <row r="13" spans="1:12" ht="24" customHeight="1" x14ac:dyDescent="0.5">
      <c r="B13" s="50" t="s">
        <v>22</v>
      </c>
      <c r="F13" s="49">
        <v>5</v>
      </c>
      <c r="G13" s="3"/>
      <c r="H13" s="5">
        <v>20542529.129999999</v>
      </c>
      <c r="I13" s="3"/>
      <c r="J13" s="5">
        <v>43291922.460000001</v>
      </c>
    </row>
    <row r="14" spans="1:12" ht="24" customHeight="1" x14ac:dyDescent="0.5">
      <c r="B14" s="50" t="s">
        <v>23</v>
      </c>
      <c r="F14" s="49">
        <v>6</v>
      </c>
      <c r="G14" s="7"/>
      <c r="H14" s="5">
        <v>6676370.25</v>
      </c>
      <c r="I14" s="3"/>
      <c r="J14" s="5">
        <v>2320875.59</v>
      </c>
    </row>
    <row r="15" spans="1:12" ht="24" customHeight="1" x14ac:dyDescent="0.5">
      <c r="B15" s="50" t="s">
        <v>24</v>
      </c>
      <c r="F15" s="49">
        <v>7</v>
      </c>
      <c r="G15" s="3"/>
      <c r="H15" s="5">
        <v>11589846.82</v>
      </c>
      <c r="I15" s="3"/>
      <c r="J15" s="5">
        <v>57924742.840000004</v>
      </c>
    </row>
    <row r="16" spans="1:12" ht="24" customHeight="1" x14ac:dyDescent="0.5">
      <c r="B16" s="50" t="s">
        <v>25</v>
      </c>
      <c r="F16" s="49">
        <v>8</v>
      </c>
      <c r="G16" s="3"/>
      <c r="H16" s="5">
        <v>63718360.939999998</v>
      </c>
      <c r="I16" s="3"/>
      <c r="J16" s="5">
        <v>33654806.399999999</v>
      </c>
      <c r="L16" s="98"/>
    </row>
    <row r="17" spans="1:10" ht="24" customHeight="1" x14ac:dyDescent="0.5">
      <c r="B17" s="50" t="s">
        <v>26</v>
      </c>
      <c r="F17" s="49">
        <v>9</v>
      </c>
      <c r="G17" s="3"/>
      <c r="H17" s="5">
        <v>70369193.769999996</v>
      </c>
      <c r="I17" s="3"/>
      <c r="J17" s="5">
        <v>70188049.439999998</v>
      </c>
    </row>
    <row r="18" spans="1:10" ht="24" customHeight="1" x14ac:dyDescent="0.5">
      <c r="B18" s="50" t="s">
        <v>27</v>
      </c>
      <c r="F18" s="49">
        <v>10</v>
      </c>
      <c r="G18" s="3"/>
      <c r="H18" s="5">
        <v>15091254.310000001</v>
      </c>
      <c r="I18" s="3"/>
      <c r="J18" s="5">
        <v>15055880.43</v>
      </c>
    </row>
    <row r="19" spans="1:10" ht="24" customHeight="1" x14ac:dyDescent="0.5">
      <c r="B19" s="50" t="s">
        <v>28</v>
      </c>
      <c r="F19" s="49">
        <v>11</v>
      </c>
      <c r="G19" s="3"/>
      <c r="H19" s="5">
        <v>5994229.9900000002</v>
      </c>
      <c r="I19" s="3"/>
      <c r="J19" s="5">
        <v>1542697.79</v>
      </c>
    </row>
    <row r="20" spans="1:10" ht="24" customHeight="1" x14ac:dyDescent="0.5">
      <c r="D20" s="50" t="s">
        <v>29</v>
      </c>
      <c r="G20" s="7"/>
      <c r="H20" s="8">
        <f>SUM(H13:H19)</f>
        <v>193981785.21000001</v>
      </c>
      <c r="I20" s="3"/>
      <c r="J20" s="8">
        <f>SUM(J13:J19)</f>
        <v>223978974.94999999</v>
      </c>
    </row>
    <row r="21" spans="1:10" ht="24" customHeight="1" x14ac:dyDescent="0.5">
      <c r="A21" s="50" t="s">
        <v>30</v>
      </c>
      <c r="G21" s="7"/>
      <c r="H21" s="5"/>
      <c r="I21" s="3"/>
      <c r="J21" s="5"/>
    </row>
    <row r="22" spans="1:10" ht="24" customHeight="1" x14ac:dyDescent="0.5">
      <c r="B22" s="103" t="s">
        <v>31</v>
      </c>
      <c r="F22" s="49">
        <v>12</v>
      </c>
      <c r="G22" s="7"/>
      <c r="H22" s="5">
        <v>3481968.07</v>
      </c>
      <c r="I22" s="3"/>
      <c r="J22" s="5">
        <v>2995882.23</v>
      </c>
    </row>
    <row r="23" spans="1:10" ht="24" customHeight="1" x14ac:dyDescent="0.5">
      <c r="B23" s="103" t="s">
        <v>32</v>
      </c>
      <c r="F23" s="49">
        <v>13</v>
      </c>
      <c r="G23" s="7"/>
      <c r="H23" s="5">
        <v>5597589.4000000004</v>
      </c>
      <c r="I23" s="3"/>
      <c r="J23" s="5">
        <v>4750319.6100000003</v>
      </c>
    </row>
    <row r="24" spans="1:10" ht="24" customHeight="1" x14ac:dyDescent="0.5">
      <c r="B24" s="103" t="s">
        <v>33</v>
      </c>
      <c r="F24" s="49">
        <v>14</v>
      </c>
      <c r="G24" s="7"/>
      <c r="H24" s="5">
        <v>4567699.47</v>
      </c>
      <c r="I24" s="3"/>
      <c r="J24" s="5">
        <v>4645058.3</v>
      </c>
    </row>
    <row r="25" spans="1:10" ht="24" customHeight="1" x14ac:dyDescent="0.5">
      <c r="B25" s="103" t="s">
        <v>34</v>
      </c>
      <c r="F25" s="49">
        <v>15</v>
      </c>
      <c r="G25" s="7"/>
      <c r="H25" s="5">
        <v>706762.77</v>
      </c>
      <c r="I25" s="3"/>
      <c r="J25" s="5">
        <v>660889.63</v>
      </c>
    </row>
    <row r="26" spans="1:10" ht="24" customHeight="1" x14ac:dyDescent="0.5">
      <c r="B26" s="50" t="s">
        <v>35</v>
      </c>
      <c r="F26" s="49"/>
      <c r="G26" s="7"/>
      <c r="H26" s="5">
        <v>3317642.14</v>
      </c>
      <c r="I26" s="3"/>
      <c r="J26" s="5">
        <v>2076792.7</v>
      </c>
    </row>
    <row r="27" spans="1:10" ht="24" customHeight="1" x14ac:dyDescent="0.5">
      <c r="D27" s="50" t="s">
        <v>36</v>
      </c>
      <c r="G27" s="7"/>
      <c r="H27" s="8">
        <f>SUM(H22:H26)</f>
        <v>17671661.850000001</v>
      </c>
      <c r="I27" s="3"/>
      <c r="J27" s="8">
        <f>SUM(J22:J26)</f>
        <v>15128942.470000001</v>
      </c>
    </row>
    <row r="28" spans="1:10" ht="24" customHeight="1" thickBot="1" x14ac:dyDescent="0.55000000000000004">
      <c r="A28" s="50" t="s">
        <v>37</v>
      </c>
      <c r="H28" s="10">
        <f>H27+H20</f>
        <v>211653447.06</v>
      </c>
      <c r="J28" s="10">
        <f>J27+J20</f>
        <v>239107917.41999999</v>
      </c>
    </row>
    <row r="29" spans="1:10" ht="24" customHeight="1" thickTop="1" x14ac:dyDescent="0.5">
      <c r="H29" s="14"/>
      <c r="J29" s="6"/>
    </row>
    <row r="30" spans="1:10" ht="24" customHeight="1" x14ac:dyDescent="0.5">
      <c r="A30" s="104"/>
      <c r="B30" s="104"/>
      <c r="C30" s="104"/>
      <c r="D30" s="104"/>
      <c r="E30" s="104"/>
      <c r="F30" s="104"/>
      <c r="G30" s="104"/>
      <c r="H30" s="104"/>
      <c r="I30" s="104"/>
      <c r="J30" s="104"/>
    </row>
    <row r="31" spans="1:10" ht="24" customHeight="1" x14ac:dyDescent="0.5">
      <c r="A31" s="104"/>
      <c r="B31" s="104"/>
      <c r="C31" s="104"/>
      <c r="D31" s="104"/>
      <c r="E31" s="104"/>
      <c r="F31" s="104"/>
      <c r="G31" s="104"/>
      <c r="H31" s="104"/>
      <c r="I31" s="104"/>
      <c r="J31" s="104"/>
    </row>
    <row r="32" spans="1:10" ht="24" customHeight="1" x14ac:dyDescent="0.5">
      <c r="A32" s="104"/>
      <c r="B32" s="104"/>
      <c r="C32" s="104"/>
      <c r="D32" s="104"/>
      <c r="E32" s="104"/>
      <c r="F32" s="104"/>
      <c r="G32" s="104"/>
      <c r="H32" s="104"/>
      <c r="I32" s="104"/>
      <c r="J32" s="104"/>
    </row>
    <row r="33" spans="1:10" ht="24" customHeight="1" x14ac:dyDescent="0.5">
      <c r="J33" s="137" t="s">
        <v>19</v>
      </c>
    </row>
    <row r="34" spans="1:10" ht="24" customHeight="1" x14ac:dyDescent="0.5">
      <c r="J34" s="137" t="s">
        <v>20</v>
      </c>
    </row>
    <row r="35" spans="1:10" ht="24" customHeight="1" x14ac:dyDescent="0.5">
      <c r="A35" s="148" t="s">
        <v>6</v>
      </c>
      <c r="B35" s="149"/>
      <c r="C35" s="149"/>
      <c r="D35" s="149"/>
      <c r="E35" s="149"/>
      <c r="F35" s="149"/>
      <c r="G35" s="149"/>
      <c r="H35" s="149"/>
      <c r="I35" s="149"/>
      <c r="J35" s="149"/>
    </row>
    <row r="36" spans="1:10" ht="24" customHeight="1" x14ac:dyDescent="0.5">
      <c r="A36" s="150" t="str">
        <f>A4</f>
        <v>BANGKOK ASSET INTERGROUP PUBLIC COMPANY LIMITED</v>
      </c>
      <c r="B36" s="150"/>
      <c r="C36" s="150"/>
      <c r="D36" s="150"/>
      <c r="E36" s="150"/>
      <c r="F36" s="150"/>
      <c r="G36" s="150"/>
      <c r="H36" s="150"/>
      <c r="I36" s="150"/>
      <c r="J36" s="150"/>
    </row>
    <row r="37" spans="1:10" ht="24" customHeight="1" x14ac:dyDescent="0.5">
      <c r="A37" s="150" t="s">
        <v>38</v>
      </c>
      <c r="B37" s="150"/>
      <c r="C37" s="150"/>
      <c r="D37" s="150"/>
      <c r="E37" s="150"/>
      <c r="F37" s="150"/>
      <c r="G37" s="150"/>
      <c r="H37" s="150"/>
      <c r="I37" s="150"/>
      <c r="J37" s="150"/>
    </row>
    <row r="38" spans="1:10" ht="24" customHeight="1" x14ac:dyDescent="0.5">
      <c r="A38" s="152" t="str">
        <f>$A$6</f>
        <v>AS AT MARCH 31, 2026</v>
      </c>
      <c r="B38" s="152"/>
      <c r="C38" s="152"/>
      <c r="D38" s="152"/>
      <c r="E38" s="152"/>
      <c r="F38" s="152"/>
      <c r="G38" s="152"/>
      <c r="H38" s="152"/>
      <c r="I38" s="152"/>
      <c r="J38" s="152"/>
    </row>
    <row r="39" spans="1:10" ht="24" customHeight="1" x14ac:dyDescent="0.5">
      <c r="A39" s="51"/>
      <c r="B39" s="51"/>
      <c r="C39" s="51"/>
      <c r="D39" s="51"/>
      <c r="E39" s="51"/>
      <c r="F39" s="51"/>
      <c r="G39" s="51"/>
      <c r="H39" s="51"/>
      <c r="I39" s="51"/>
      <c r="J39" s="51"/>
    </row>
    <row r="40" spans="1:10" ht="24" customHeight="1" x14ac:dyDescent="0.5">
      <c r="A40" s="151" t="s">
        <v>39</v>
      </c>
      <c r="B40" s="151"/>
      <c r="C40" s="151"/>
      <c r="D40" s="151"/>
      <c r="E40" s="151"/>
      <c r="F40" s="151"/>
      <c r="G40" s="151"/>
      <c r="H40" s="151"/>
      <c r="I40" s="151"/>
      <c r="J40" s="151"/>
    </row>
    <row r="41" spans="1:10" ht="24" customHeight="1" x14ac:dyDescent="0.5">
      <c r="H41" s="153" t="s">
        <v>18</v>
      </c>
      <c r="I41" s="153"/>
      <c r="J41" s="153"/>
    </row>
    <row r="42" spans="1:10" ht="24" customHeight="1" x14ac:dyDescent="0.5">
      <c r="H42" s="138" t="s">
        <v>13</v>
      </c>
      <c r="I42" s="138"/>
      <c r="J42" s="138" t="s">
        <v>12</v>
      </c>
    </row>
    <row r="43" spans="1:10" ht="24" customHeight="1" x14ac:dyDescent="0.5">
      <c r="F43" s="28" t="s">
        <v>16</v>
      </c>
      <c r="H43" s="139" t="s">
        <v>14</v>
      </c>
      <c r="J43" s="139" t="s">
        <v>15</v>
      </c>
    </row>
    <row r="44" spans="1:10" ht="24" customHeight="1" x14ac:dyDescent="0.5">
      <c r="A44" s="50" t="s">
        <v>40</v>
      </c>
      <c r="F44" s="4"/>
      <c r="G44" s="3"/>
      <c r="I44" s="3"/>
      <c r="J44" s="49"/>
    </row>
    <row r="45" spans="1:10" ht="24" customHeight="1" x14ac:dyDescent="0.5">
      <c r="B45" s="50" t="s">
        <v>48</v>
      </c>
      <c r="F45" s="4"/>
      <c r="G45" s="3"/>
      <c r="I45" s="3"/>
      <c r="J45" s="49"/>
    </row>
    <row r="46" spans="1:10" ht="24" customHeight="1" x14ac:dyDescent="0.5">
      <c r="C46" s="50" t="s">
        <v>49</v>
      </c>
      <c r="F46" s="105">
        <v>16</v>
      </c>
      <c r="G46" s="3"/>
      <c r="H46" s="5">
        <v>5515000</v>
      </c>
      <c r="I46" s="3"/>
      <c r="J46" s="106">
        <v>0</v>
      </c>
    </row>
    <row r="47" spans="1:10" ht="24" customHeight="1" x14ac:dyDescent="0.5">
      <c r="B47" s="50" t="s">
        <v>41</v>
      </c>
      <c r="F47" s="105">
        <v>17</v>
      </c>
      <c r="G47" s="7"/>
      <c r="H47" s="5">
        <v>14987266.640000001</v>
      </c>
      <c r="I47" s="3"/>
      <c r="J47" s="5">
        <v>12163049.289999999</v>
      </c>
    </row>
    <row r="48" spans="1:10" ht="24" customHeight="1" x14ac:dyDescent="0.5">
      <c r="B48" s="50" t="s">
        <v>144</v>
      </c>
      <c r="F48" s="105"/>
      <c r="G48" s="7"/>
      <c r="H48" s="5"/>
      <c r="I48" s="3"/>
      <c r="J48" s="5"/>
    </row>
    <row r="49" spans="1:13" ht="24" customHeight="1" x14ac:dyDescent="0.5">
      <c r="C49" s="50" t="s">
        <v>42</v>
      </c>
      <c r="F49" s="105">
        <v>18</v>
      </c>
      <c r="G49" s="7"/>
      <c r="H49" s="53">
        <v>25558543.59</v>
      </c>
      <c r="I49" s="3"/>
      <c r="J49" s="53">
        <v>28835225.870000001</v>
      </c>
    </row>
    <row r="50" spans="1:13" ht="24" customHeight="1" x14ac:dyDescent="0.5">
      <c r="B50" s="50" t="s">
        <v>43</v>
      </c>
      <c r="F50" s="105">
        <v>19</v>
      </c>
      <c r="G50" s="7"/>
      <c r="H50" s="5">
        <v>2436714.0299999998</v>
      </c>
      <c r="I50" s="3"/>
      <c r="J50" s="5">
        <v>2462216.02</v>
      </c>
    </row>
    <row r="51" spans="1:13" ht="24" customHeight="1" x14ac:dyDescent="0.5">
      <c r="B51" s="50" t="s">
        <v>44</v>
      </c>
      <c r="F51" s="105">
        <v>20</v>
      </c>
      <c r="G51" s="7"/>
      <c r="H51" s="106">
        <v>0</v>
      </c>
      <c r="I51" s="3"/>
      <c r="J51" s="5">
        <v>10000000</v>
      </c>
    </row>
    <row r="52" spans="1:13" ht="24" customHeight="1" x14ac:dyDescent="0.5">
      <c r="B52" s="50" t="s">
        <v>45</v>
      </c>
      <c r="F52" s="105">
        <v>21</v>
      </c>
      <c r="G52" s="7"/>
      <c r="H52" s="106">
        <v>143444.91</v>
      </c>
      <c r="I52" s="3"/>
      <c r="J52" s="106">
        <v>109121.14</v>
      </c>
      <c r="M52" s="107"/>
    </row>
    <row r="53" spans="1:13" ht="24" customHeight="1" x14ac:dyDescent="0.5">
      <c r="D53" s="50" t="s">
        <v>46</v>
      </c>
      <c r="F53" s="12"/>
      <c r="G53" s="7"/>
      <c r="H53" s="8">
        <f>SUM(H46:H52)</f>
        <v>48640969.170000002</v>
      </c>
      <c r="I53" s="3"/>
      <c r="J53" s="8">
        <f>SUM(J46:J52)</f>
        <v>53569612.32</v>
      </c>
    </row>
    <row r="54" spans="1:13" ht="24" customHeight="1" x14ac:dyDescent="0.5">
      <c r="A54" s="50" t="s">
        <v>47</v>
      </c>
      <c r="F54" s="12"/>
      <c r="G54" s="7"/>
      <c r="H54" s="13"/>
      <c r="I54" s="3"/>
      <c r="J54" s="9"/>
    </row>
    <row r="55" spans="1:13" ht="24" customHeight="1" x14ac:dyDescent="0.5">
      <c r="B55" s="50" t="s">
        <v>50</v>
      </c>
      <c r="F55" s="105">
        <v>19</v>
      </c>
      <c r="G55" s="7"/>
      <c r="H55" s="14">
        <v>1168388.79</v>
      </c>
      <c r="I55" s="7"/>
      <c r="J55" s="14">
        <v>349673.71</v>
      </c>
    </row>
    <row r="56" spans="1:13" ht="24" customHeight="1" x14ac:dyDescent="0.5">
      <c r="B56" s="50" t="s">
        <v>51</v>
      </c>
      <c r="F56" s="105"/>
      <c r="G56" s="7"/>
      <c r="H56" s="53">
        <v>366564.23</v>
      </c>
      <c r="I56" s="7"/>
      <c r="J56" s="53">
        <v>363456.27</v>
      </c>
    </row>
    <row r="57" spans="1:13" ht="24" customHeight="1" x14ac:dyDescent="0.5">
      <c r="B57" s="50" t="s">
        <v>52</v>
      </c>
      <c r="F57" s="105">
        <v>22</v>
      </c>
      <c r="G57" s="7"/>
      <c r="H57" s="14">
        <v>3533813.84</v>
      </c>
      <c r="I57" s="7"/>
      <c r="J57" s="14">
        <v>3304448.15</v>
      </c>
    </row>
    <row r="58" spans="1:13" ht="24" customHeight="1" x14ac:dyDescent="0.5">
      <c r="D58" s="50" t="s">
        <v>53</v>
      </c>
      <c r="G58" s="7"/>
      <c r="H58" s="8">
        <f>SUM(H55:H57)</f>
        <v>5068766.8599999994</v>
      </c>
      <c r="I58" s="7"/>
      <c r="J58" s="8">
        <f>SUM(J55:J57)</f>
        <v>4017578.13</v>
      </c>
    </row>
    <row r="59" spans="1:13" ht="24" customHeight="1" x14ac:dyDescent="0.5">
      <c r="A59" s="50" t="s">
        <v>54</v>
      </c>
      <c r="B59" s="103"/>
      <c r="C59" s="103"/>
      <c r="D59" s="103"/>
      <c r="G59" s="7"/>
      <c r="H59" s="15">
        <f>H58+H53</f>
        <v>53709736.030000001</v>
      </c>
      <c r="I59" s="3"/>
      <c r="J59" s="15">
        <f>J58+J53</f>
        <v>57587190.450000003</v>
      </c>
      <c r="M59" s="2"/>
    </row>
    <row r="60" spans="1:13" ht="24" customHeight="1" x14ac:dyDescent="0.5">
      <c r="A60" s="104"/>
      <c r="B60" s="104"/>
      <c r="C60" s="104"/>
      <c r="D60" s="104"/>
      <c r="E60" s="104"/>
      <c r="F60" s="104"/>
      <c r="G60" s="104"/>
      <c r="H60" s="104"/>
      <c r="I60" s="104"/>
      <c r="J60" s="104"/>
    </row>
    <row r="61" spans="1:13" ht="24" customHeight="1" x14ac:dyDescent="0.5">
      <c r="A61" s="104"/>
      <c r="B61" s="104"/>
      <c r="C61" s="104"/>
      <c r="D61" s="104"/>
      <c r="E61" s="104"/>
      <c r="F61" s="104"/>
      <c r="G61" s="104"/>
      <c r="H61" s="104"/>
      <c r="I61" s="104"/>
      <c r="J61" s="104"/>
    </row>
    <row r="62" spans="1:13" ht="24" customHeight="1" x14ac:dyDescent="0.5">
      <c r="A62" s="104"/>
      <c r="B62" s="104"/>
      <c r="C62" s="104"/>
      <c r="D62" s="104"/>
      <c r="E62" s="104"/>
      <c r="F62" s="104"/>
      <c r="G62" s="104"/>
      <c r="H62" s="104"/>
      <c r="I62" s="104"/>
      <c r="J62" s="104"/>
    </row>
    <row r="63" spans="1:13" ht="24" customHeight="1" x14ac:dyDescent="0.5">
      <c r="J63" s="137" t="s">
        <v>19</v>
      </c>
    </row>
    <row r="64" spans="1:13" ht="24" customHeight="1" x14ac:dyDescent="0.5">
      <c r="J64" s="137" t="s">
        <v>20</v>
      </c>
    </row>
    <row r="65" spans="1:12" ht="24" customHeight="1" x14ac:dyDescent="0.5">
      <c r="A65" s="148" t="s">
        <v>7</v>
      </c>
      <c r="B65" s="149"/>
      <c r="C65" s="149"/>
      <c r="D65" s="149"/>
      <c r="E65" s="149"/>
      <c r="F65" s="149"/>
      <c r="G65" s="149"/>
      <c r="H65" s="149"/>
      <c r="I65" s="149"/>
      <c r="J65" s="149"/>
    </row>
    <row r="66" spans="1:12" ht="24" customHeight="1" x14ac:dyDescent="0.5">
      <c r="A66" s="150" t="str">
        <f>A4</f>
        <v>BANGKOK ASSET INTERGROUP PUBLIC COMPANY LIMITED</v>
      </c>
      <c r="B66" s="150"/>
      <c r="C66" s="150"/>
      <c r="D66" s="150"/>
      <c r="E66" s="150"/>
      <c r="F66" s="150"/>
      <c r="G66" s="150"/>
      <c r="H66" s="150"/>
      <c r="I66" s="150"/>
      <c r="J66" s="150"/>
    </row>
    <row r="67" spans="1:12" ht="24" customHeight="1" x14ac:dyDescent="0.5">
      <c r="A67" s="150" t="s">
        <v>38</v>
      </c>
      <c r="B67" s="150"/>
      <c r="C67" s="150"/>
      <c r="D67" s="150"/>
      <c r="E67" s="150"/>
      <c r="F67" s="150"/>
      <c r="G67" s="150"/>
      <c r="H67" s="150"/>
      <c r="I67" s="150"/>
      <c r="J67" s="150"/>
    </row>
    <row r="68" spans="1:12" ht="24" customHeight="1" x14ac:dyDescent="0.5">
      <c r="A68" s="152" t="str">
        <f>$A$6</f>
        <v>AS AT MARCH 31, 2026</v>
      </c>
      <c r="B68" s="152"/>
      <c r="C68" s="152"/>
      <c r="D68" s="152"/>
      <c r="E68" s="152"/>
      <c r="F68" s="152"/>
      <c r="G68" s="152"/>
      <c r="H68" s="152"/>
      <c r="I68" s="152"/>
      <c r="J68" s="152"/>
    </row>
    <row r="69" spans="1:12" ht="24" customHeight="1" x14ac:dyDescent="0.5">
      <c r="A69" s="51"/>
      <c r="B69" s="51"/>
      <c r="C69" s="51"/>
      <c r="D69" s="51"/>
      <c r="E69" s="51"/>
      <c r="F69" s="51"/>
      <c r="G69" s="51"/>
      <c r="H69" s="51"/>
      <c r="I69" s="51"/>
      <c r="J69" s="51"/>
    </row>
    <row r="70" spans="1:12" ht="24" customHeight="1" x14ac:dyDescent="0.5">
      <c r="A70" s="151" t="s">
        <v>55</v>
      </c>
      <c r="B70" s="151"/>
      <c r="C70" s="151"/>
      <c r="D70" s="151"/>
      <c r="E70" s="151"/>
      <c r="F70" s="151"/>
      <c r="G70" s="151"/>
      <c r="H70" s="151"/>
      <c r="I70" s="151"/>
      <c r="J70" s="151"/>
    </row>
    <row r="71" spans="1:12" ht="24" customHeight="1" x14ac:dyDescent="0.5">
      <c r="H71" s="153" t="s">
        <v>18</v>
      </c>
      <c r="I71" s="153"/>
      <c r="J71" s="153"/>
    </row>
    <row r="72" spans="1:12" ht="24" customHeight="1" x14ac:dyDescent="0.5">
      <c r="H72" s="138" t="s">
        <v>13</v>
      </c>
      <c r="I72" s="138"/>
      <c r="J72" s="138" t="s">
        <v>12</v>
      </c>
    </row>
    <row r="73" spans="1:12" ht="24" customHeight="1" x14ac:dyDescent="0.5">
      <c r="F73" s="28" t="s">
        <v>16</v>
      </c>
      <c r="H73" s="139" t="s">
        <v>14</v>
      </c>
      <c r="J73" s="139" t="s">
        <v>15</v>
      </c>
    </row>
    <row r="74" spans="1:12" ht="24" customHeight="1" x14ac:dyDescent="0.5">
      <c r="A74" s="50" t="s">
        <v>56</v>
      </c>
      <c r="F74" s="16"/>
      <c r="G74" s="3"/>
      <c r="I74" s="3"/>
      <c r="J74" s="2"/>
    </row>
    <row r="75" spans="1:12" ht="24" customHeight="1" x14ac:dyDescent="0.5">
      <c r="B75" s="50" t="s">
        <v>57</v>
      </c>
      <c r="F75" s="105">
        <v>23</v>
      </c>
      <c r="G75" s="7"/>
      <c r="I75" s="3"/>
      <c r="J75" s="2"/>
    </row>
    <row r="76" spans="1:12" ht="24" customHeight="1" x14ac:dyDescent="0.5">
      <c r="C76" s="50" t="s">
        <v>58</v>
      </c>
      <c r="G76" s="7"/>
      <c r="H76" s="17"/>
      <c r="I76" s="3"/>
      <c r="J76" s="6"/>
    </row>
    <row r="77" spans="1:12" ht="24" customHeight="1" thickBot="1" x14ac:dyDescent="0.55000000000000004">
      <c r="A77" s="108"/>
      <c r="B77" s="108"/>
      <c r="C77" s="108"/>
      <c r="D77" s="108" t="s">
        <v>59</v>
      </c>
      <c r="E77" s="108"/>
      <c r="F77" s="105"/>
      <c r="G77" s="7"/>
      <c r="H77" s="18">
        <v>105000000</v>
      </c>
      <c r="I77" s="3"/>
      <c r="J77" s="18">
        <v>105000000</v>
      </c>
    </row>
    <row r="78" spans="1:12" ht="24" customHeight="1" thickTop="1" x14ac:dyDescent="0.5">
      <c r="C78" s="50" t="s">
        <v>60</v>
      </c>
      <c r="E78" s="109"/>
      <c r="F78" s="49"/>
      <c r="G78" s="7"/>
      <c r="H78" s="19"/>
      <c r="I78" s="3"/>
      <c r="J78" s="6"/>
    </row>
    <row r="79" spans="1:12" s="108" customFormat="1" ht="24" customHeight="1" x14ac:dyDescent="0.5">
      <c r="D79" s="108" t="s">
        <v>59</v>
      </c>
      <c r="F79" s="105"/>
      <c r="G79" s="7"/>
      <c r="H79" s="6">
        <v>105000000</v>
      </c>
      <c r="I79" s="3"/>
      <c r="J79" s="6">
        <v>105000000</v>
      </c>
      <c r="L79" s="2"/>
    </row>
    <row r="80" spans="1:12" s="108" customFormat="1" ht="24" customHeight="1" x14ac:dyDescent="0.5">
      <c r="B80" s="108" t="s">
        <v>61</v>
      </c>
      <c r="F80" s="105"/>
      <c r="G80" s="7"/>
      <c r="H80" s="6">
        <v>76072441.730000004</v>
      </c>
      <c r="I80" s="3"/>
      <c r="J80" s="6">
        <v>76072441.730000004</v>
      </c>
      <c r="L80" s="2"/>
    </row>
    <row r="81" spans="1:13" ht="24" customHeight="1" x14ac:dyDescent="0.5">
      <c r="B81" s="50" t="s">
        <v>62</v>
      </c>
      <c r="G81" s="7"/>
      <c r="H81" s="19"/>
      <c r="I81" s="3"/>
      <c r="J81" s="19"/>
    </row>
    <row r="82" spans="1:13" ht="24" customHeight="1" x14ac:dyDescent="0.5">
      <c r="C82" s="50" t="s">
        <v>63</v>
      </c>
      <c r="F82" s="49"/>
      <c r="G82" s="7"/>
      <c r="H82" s="19">
        <v>7040000</v>
      </c>
      <c r="I82" s="3"/>
      <c r="J82" s="19">
        <v>7040000</v>
      </c>
    </row>
    <row r="83" spans="1:13" ht="24" customHeight="1" x14ac:dyDescent="0.5">
      <c r="C83" s="50" t="s">
        <v>152</v>
      </c>
      <c r="G83" s="7"/>
      <c r="H83" s="95">
        <v>-30168730.699999999</v>
      </c>
      <c r="I83" s="3"/>
      <c r="J83" s="132">
        <v>-6591714.7599999998</v>
      </c>
    </row>
    <row r="84" spans="1:13" ht="24" customHeight="1" x14ac:dyDescent="0.5">
      <c r="A84" s="50" t="s">
        <v>64</v>
      </c>
      <c r="G84" s="7"/>
      <c r="H84" s="48">
        <f>SUM(H79:H83)</f>
        <v>157943711.03000003</v>
      </c>
      <c r="I84" s="3"/>
      <c r="J84" s="45">
        <f>SUM(J79:J83)</f>
        <v>181520726.97000003</v>
      </c>
    </row>
    <row r="85" spans="1:13" ht="24" customHeight="1" thickBot="1" x14ac:dyDescent="0.55000000000000004">
      <c r="A85" s="50" t="s">
        <v>65</v>
      </c>
      <c r="G85" s="7"/>
      <c r="H85" s="10">
        <f>H59+H84</f>
        <v>211653447.06000003</v>
      </c>
      <c r="I85" s="3"/>
      <c r="J85" s="10">
        <f>J59+J84</f>
        <v>239107917.42000002</v>
      </c>
      <c r="K85" s="107"/>
      <c r="M85" s="107"/>
    </row>
    <row r="86" spans="1:13" ht="24" customHeight="1" thickTop="1" x14ac:dyDescent="0.5">
      <c r="G86" s="7"/>
      <c r="H86" s="14"/>
      <c r="I86" s="3"/>
      <c r="J86" s="6"/>
      <c r="K86" s="107"/>
      <c r="M86" s="107"/>
    </row>
    <row r="87" spans="1:13" ht="24" customHeight="1" x14ac:dyDescent="0.5">
      <c r="A87" s="149"/>
      <c r="B87" s="149"/>
      <c r="C87" s="149"/>
      <c r="D87" s="149"/>
      <c r="E87" s="149"/>
      <c r="F87" s="149"/>
      <c r="G87" s="149"/>
      <c r="H87" s="149"/>
      <c r="I87" s="149"/>
      <c r="J87" s="149"/>
    </row>
    <row r="88" spans="1:13" ht="24" customHeight="1" x14ac:dyDescent="0.5">
      <c r="A88" s="149"/>
      <c r="B88" s="149"/>
      <c r="C88" s="149"/>
      <c r="D88" s="149"/>
      <c r="E88" s="149"/>
      <c r="F88" s="149"/>
      <c r="G88" s="149"/>
      <c r="H88" s="149"/>
      <c r="I88" s="149"/>
      <c r="J88" s="149"/>
    </row>
    <row r="89" spans="1:13" ht="24" customHeight="1" x14ac:dyDescent="0.5">
      <c r="A89" s="149"/>
      <c r="B89" s="149"/>
      <c r="C89" s="149"/>
      <c r="D89" s="149"/>
      <c r="E89" s="149"/>
      <c r="F89" s="149"/>
      <c r="G89" s="149"/>
      <c r="H89" s="149"/>
      <c r="I89" s="149"/>
      <c r="J89" s="149"/>
    </row>
    <row r="90" spans="1:13" ht="24" customHeight="1" x14ac:dyDescent="0.5">
      <c r="A90" s="110"/>
      <c r="B90" s="110"/>
      <c r="C90" s="110"/>
      <c r="D90" s="110"/>
      <c r="E90" s="110"/>
      <c r="F90" s="4"/>
      <c r="G90" s="4"/>
      <c r="H90" s="11"/>
      <c r="I90" s="4"/>
    </row>
    <row r="91" spans="1:13" ht="24" customHeight="1" x14ac:dyDescent="0.5">
      <c r="A91" s="154"/>
      <c r="B91" s="154"/>
      <c r="C91" s="154"/>
      <c r="D91" s="154"/>
      <c r="E91" s="154"/>
      <c r="F91" s="154"/>
      <c r="G91" s="154"/>
      <c r="H91" s="154"/>
      <c r="I91" s="154"/>
      <c r="J91" s="154"/>
    </row>
    <row r="92" spans="1:13" ht="24" customHeight="1" x14ac:dyDescent="0.5">
      <c r="A92" s="104"/>
      <c r="B92" s="104"/>
      <c r="C92" s="104"/>
      <c r="D92" s="104"/>
      <c r="E92" s="104"/>
      <c r="F92" s="104"/>
      <c r="G92" s="104"/>
      <c r="H92" s="104"/>
      <c r="I92" s="104"/>
      <c r="J92" s="104"/>
    </row>
    <row r="93" spans="1:13" ht="24" customHeight="1" x14ac:dyDescent="0.5">
      <c r="H93" s="2">
        <f>H85-H28</f>
        <v>0</v>
      </c>
      <c r="J93" s="2">
        <f>J85-J28</f>
        <v>0</v>
      </c>
    </row>
  </sheetData>
  <mergeCells count="22">
    <mergeCell ref="A89:J89"/>
    <mergeCell ref="A91:J91"/>
    <mergeCell ref="A40:J40"/>
    <mergeCell ref="A38:J38"/>
    <mergeCell ref="A65:J65"/>
    <mergeCell ref="A66:J66"/>
    <mergeCell ref="A67:J67"/>
    <mergeCell ref="A68:J68"/>
    <mergeCell ref="A70:J70"/>
    <mergeCell ref="A3:J3"/>
    <mergeCell ref="A35:J35"/>
    <mergeCell ref="A87:J87"/>
    <mergeCell ref="A88:J88"/>
    <mergeCell ref="A4:J4"/>
    <mergeCell ref="A5:J5"/>
    <mergeCell ref="A8:J8"/>
    <mergeCell ref="A36:J36"/>
    <mergeCell ref="A37:J37"/>
    <mergeCell ref="A6:J6"/>
    <mergeCell ref="H9:J9"/>
    <mergeCell ref="H41:J41"/>
    <mergeCell ref="H71:J71"/>
  </mergeCells>
  <phoneticPr fontId="2" type="noConversion"/>
  <pageMargins left="1.1023622047244095" right="0.39370078740157483" top="0.51181102362204722" bottom="1.1811023622047245" header="0.51181102362204722" footer="1.1811023622047245"/>
  <pageSetup paperSize="9" orientation="portrait" blackAndWhite="1" r:id="rId1"/>
  <headerFooter>
    <oddFooter>&amp;L&amp;"Angsana New,Regular"&amp;16Notes to interim financial statements form an integral part of these statements.</oddFooter>
  </headerFooter>
  <rowBreaks count="1" manualBreakCount="1">
    <brk id="62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30BA0-4D53-4230-AB4F-2E952D8B548B}">
  <dimension ref="A1:O30"/>
  <sheetViews>
    <sheetView view="pageBreakPreview" zoomScaleNormal="85" zoomScaleSheetLayoutView="100" workbookViewId="0">
      <selection activeCell="E1" sqref="E1"/>
    </sheetView>
  </sheetViews>
  <sheetFormatPr defaultColWidth="9.140625" defaultRowHeight="24" customHeight="1" x14ac:dyDescent="0.5"/>
  <cols>
    <col min="1" max="1" width="2.85546875" style="70" customWidth="1"/>
    <col min="2" max="2" width="2.140625" style="70" customWidth="1"/>
    <col min="3" max="3" width="2.85546875" style="70" customWidth="1"/>
    <col min="4" max="4" width="8.7109375" style="70" customWidth="1"/>
    <col min="5" max="5" width="33.85546875" style="70" customWidth="1"/>
    <col min="6" max="6" width="10.28515625" style="70" customWidth="1"/>
    <col min="7" max="7" width="1.28515625" style="70" customWidth="1"/>
    <col min="8" max="8" width="16.42578125" style="32" customWidth="1"/>
    <col min="9" max="9" width="1.140625" style="70" customWidth="1"/>
    <col min="10" max="10" width="16.42578125" style="26" customWidth="1"/>
    <col min="11" max="11" width="2.7109375" style="70" customWidth="1"/>
    <col min="12" max="12" width="17.140625" style="29" customWidth="1"/>
    <col min="13" max="13" width="19.42578125" style="32" hidden="1" customWidth="1"/>
    <col min="14" max="15" width="19.42578125" style="70" hidden="1" customWidth="1"/>
    <col min="16" max="17" width="19.42578125" style="70" customWidth="1"/>
    <col min="18" max="16384" width="9.140625" style="70"/>
  </cols>
  <sheetData>
    <row r="1" spans="1:15" ht="24" customHeight="1" x14ac:dyDescent="0.5">
      <c r="J1" s="137" t="s">
        <v>19</v>
      </c>
    </row>
    <row r="2" spans="1:15" ht="24" customHeight="1" x14ac:dyDescent="0.5">
      <c r="J2" s="137" t="s">
        <v>20</v>
      </c>
    </row>
    <row r="3" spans="1:15" ht="24" customHeight="1" x14ac:dyDescent="0.5">
      <c r="A3" s="155" t="s">
        <v>8</v>
      </c>
      <c r="B3" s="155"/>
      <c r="C3" s="155"/>
      <c r="D3" s="155"/>
      <c r="E3" s="155"/>
      <c r="F3" s="155"/>
      <c r="G3" s="155"/>
      <c r="H3" s="155"/>
      <c r="I3" s="155"/>
      <c r="J3" s="155"/>
      <c r="K3" s="26"/>
      <c r="M3" s="70"/>
    </row>
    <row r="4" spans="1:15" ht="24" customHeight="1" x14ac:dyDescent="0.5">
      <c r="A4" s="156" t="s">
        <v>9</v>
      </c>
      <c r="B4" s="156"/>
      <c r="C4" s="156"/>
      <c r="D4" s="156"/>
      <c r="E4" s="156"/>
      <c r="F4" s="156"/>
      <c r="G4" s="156"/>
      <c r="H4" s="156"/>
      <c r="I4" s="156"/>
      <c r="J4" s="156"/>
      <c r="K4" s="30"/>
      <c r="M4" s="70"/>
    </row>
    <row r="5" spans="1:15" ht="24" customHeight="1" x14ac:dyDescent="0.5">
      <c r="A5" s="156" t="s">
        <v>66</v>
      </c>
      <c r="B5" s="156"/>
      <c r="C5" s="156"/>
      <c r="D5" s="156"/>
      <c r="E5" s="156"/>
      <c r="F5" s="156"/>
      <c r="G5" s="156"/>
      <c r="H5" s="156"/>
      <c r="I5" s="156"/>
      <c r="J5" s="156"/>
      <c r="K5" s="30"/>
      <c r="M5" s="70"/>
    </row>
    <row r="6" spans="1:15" ht="24" customHeight="1" x14ac:dyDescent="0.5">
      <c r="A6" s="156" t="s">
        <v>67</v>
      </c>
      <c r="B6" s="156"/>
      <c r="C6" s="156"/>
      <c r="D6" s="156"/>
      <c r="E6" s="156"/>
      <c r="F6" s="156"/>
      <c r="G6" s="156"/>
      <c r="H6" s="156"/>
      <c r="I6" s="156"/>
      <c r="J6" s="156"/>
      <c r="K6" s="27"/>
      <c r="M6" s="70"/>
    </row>
    <row r="7" spans="1:15" s="50" customFormat="1" ht="6.75" customHeight="1" x14ac:dyDescent="0.5">
      <c r="A7" s="51"/>
      <c r="B7" s="51"/>
      <c r="C7" s="51"/>
      <c r="D7" s="51"/>
      <c r="E7" s="51"/>
      <c r="F7" s="51"/>
      <c r="G7" s="51"/>
      <c r="H7" s="51"/>
      <c r="I7" s="51"/>
      <c r="J7" s="51"/>
      <c r="L7" s="2"/>
    </row>
    <row r="8" spans="1:15" ht="21.95" customHeight="1" x14ac:dyDescent="0.5">
      <c r="F8" s="50"/>
      <c r="G8" s="50"/>
      <c r="H8" s="153" t="s">
        <v>18</v>
      </c>
      <c r="I8" s="153"/>
      <c r="J8" s="153"/>
      <c r="L8" s="5"/>
      <c r="M8" s="49"/>
    </row>
    <row r="9" spans="1:15" ht="21.95" customHeight="1" x14ac:dyDescent="0.5">
      <c r="F9" s="28" t="s">
        <v>16</v>
      </c>
      <c r="G9" s="50"/>
      <c r="H9" s="52">
        <v>2026</v>
      </c>
      <c r="I9" s="71"/>
      <c r="J9" s="52">
        <v>2025</v>
      </c>
      <c r="L9" s="5"/>
      <c r="M9" s="72" t="s">
        <v>3</v>
      </c>
      <c r="O9" s="72" t="s">
        <v>4</v>
      </c>
    </row>
    <row r="10" spans="1:15" ht="21.95" customHeight="1" x14ac:dyDescent="0.5">
      <c r="A10" s="70" t="s">
        <v>68</v>
      </c>
      <c r="F10" s="73">
        <v>26</v>
      </c>
      <c r="G10" s="31"/>
      <c r="I10" s="31"/>
      <c r="K10" s="31"/>
    </row>
    <row r="11" spans="1:15" ht="21.95" customHeight="1" x14ac:dyDescent="0.5">
      <c r="B11" s="70" t="s">
        <v>69</v>
      </c>
      <c r="F11" s="73"/>
      <c r="G11" s="31"/>
      <c r="H11" s="32">
        <v>172480647.37</v>
      </c>
      <c r="I11" s="31"/>
      <c r="J11" s="32">
        <v>189833260.72</v>
      </c>
      <c r="K11" s="31"/>
      <c r="M11" s="32">
        <v>390095975.04000002</v>
      </c>
    </row>
    <row r="12" spans="1:15" ht="21.95" customHeight="1" x14ac:dyDescent="0.5">
      <c r="B12" s="70" t="s">
        <v>70</v>
      </c>
      <c r="F12" s="73"/>
      <c r="G12" s="31"/>
      <c r="H12" s="33">
        <v>441747.22</v>
      </c>
      <c r="I12" s="31"/>
      <c r="J12" s="33">
        <v>421168.41</v>
      </c>
      <c r="K12" s="31"/>
      <c r="M12" s="33">
        <v>2994171.37</v>
      </c>
    </row>
    <row r="13" spans="1:15" ht="21.95" customHeight="1" x14ac:dyDescent="0.5">
      <c r="D13" s="70" t="s">
        <v>71</v>
      </c>
      <c r="F13" s="73"/>
      <c r="G13" s="34"/>
      <c r="H13" s="35">
        <f>SUM(H11:H12)</f>
        <v>172922394.59</v>
      </c>
      <c r="I13" s="31"/>
      <c r="J13" s="35">
        <f>SUM(J11:J12)</f>
        <v>190254429.13</v>
      </c>
      <c r="K13" s="31"/>
      <c r="M13" s="35">
        <f>SUM(M11:M12)</f>
        <v>393090146.41000003</v>
      </c>
    </row>
    <row r="14" spans="1:15" ht="21.95" customHeight="1" x14ac:dyDescent="0.5">
      <c r="A14" s="70" t="s">
        <v>72</v>
      </c>
      <c r="F14" s="73">
        <v>26</v>
      </c>
      <c r="G14" s="34"/>
      <c r="I14" s="31"/>
      <c r="J14" s="32"/>
      <c r="K14" s="31"/>
    </row>
    <row r="15" spans="1:15" ht="21.95" customHeight="1" x14ac:dyDescent="0.5">
      <c r="B15" s="70" t="s">
        <v>73</v>
      </c>
      <c r="F15" s="73"/>
      <c r="G15" s="34"/>
      <c r="H15" s="32">
        <v>168014808.96000001</v>
      </c>
      <c r="I15" s="31"/>
      <c r="J15" s="32">
        <v>168931433.88</v>
      </c>
      <c r="K15" s="31"/>
      <c r="L15" s="38"/>
      <c r="M15" s="32">
        <v>268584954.56999999</v>
      </c>
    </row>
    <row r="16" spans="1:15" ht="21.95" customHeight="1" x14ac:dyDescent="0.5">
      <c r="B16" s="70" t="s">
        <v>74</v>
      </c>
      <c r="F16" s="73"/>
      <c r="G16" s="34"/>
      <c r="H16" s="32">
        <v>9555030.7200000007</v>
      </c>
      <c r="I16" s="31"/>
      <c r="J16" s="32">
        <v>4698421.5199999996</v>
      </c>
      <c r="K16" s="31"/>
      <c r="L16" s="39"/>
      <c r="M16" s="32">
        <v>36920607.409999996</v>
      </c>
      <c r="O16" s="74"/>
    </row>
    <row r="17" spans="1:13" ht="21.95" customHeight="1" x14ac:dyDescent="0.5">
      <c r="B17" s="70" t="s">
        <v>75</v>
      </c>
      <c r="F17" s="73">
        <v>4</v>
      </c>
      <c r="G17" s="34"/>
      <c r="H17" s="33">
        <v>18229846.219999999</v>
      </c>
      <c r="I17" s="31"/>
      <c r="J17" s="33">
        <v>10383099.84</v>
      </c>
      <c r="K17" s="31"/>
      <c r="L17" s="39"/>
      <c r="M17" s="33">
        <v>51362738.990000002</v>
      </c>
    </row>
    <row r="18" spans="1:13" ht="21.95" customHeight="1" x14ac:dyDescent="0.5">
      <c r="B18" s="70" t="s">
        <v>154</v>
      </c>
      <c r="F18" s="73"/>
      <c r="G18" s="34"/>
      <c r="H18" s="95">
        <v>-35373.879999999997</v>
      </c>
      <c r="I18" s="31"/>
      <c r="J18" s="78">
        <v>0</v>
      </c>
      <c r="K18" s="31"/>
      <c r="L18" s="39"/>
      <c r="M18" s="33"/>
    </row>
    <row r="19" spans="1:13" ht="21.95" customHeight="1" x14ac:dyDescent="0.5">
      <c r="C19" s="75"/>
      <c r="D19" s="70" t="s">
        <v>76</v>
      </c>
      <c r="F19" s="73"/>
      <c r="G19" s="34"/>
      <c r="H19" s="35">
        <f>SUM(H15:H18)</f>
        <v>195764312.02000001</v>
      </c>
      <c r="I19" s="34"/>
      <c r="J19" s="36">
        <f>SUM(J15:J18)</f>
        <v>184012955.24000001</v>
      </c>
      <c r="K19" s="34"/>
      <c r="L19" s="37"/>
      <c r="M19" s="35">
        <f>SUM(M15:M17)</f>
        <v>356868300.97000003</v>
      </c>
    </row>
    <row r="20" spans="1:13" ht="21.95" customHeight="1" x14ac:dyDescent="0.5">
      <c r="A20" s="76" t="s">
        <v>77</v>
      </c>
      <c r="F20" s="73"/>
      <c r="G20" s="34"/>
      <c r="H20" s="95">
        <f>H13-H19</f>
        <v>-22841917.430000007</v>
      </c>
      <c r="I20" s="34"/>
      <c r="J20" s="95">
        <f>J13-J19</f>
        <v>6241473.8899999857</v>
      </c>
      <c r="K20" s="34"/>
      <c r="L20" s="37"/>
      <c r="M20" s="37">
        <f>M13-M19</f>
        <v>36221845.439999998</v>
      </c>
    </row>
    <row r="21" spans="1:13" ht="21.95" customHeight="1" x14ac:dyDescent="0.5">
      <c r="A21" s="70" t="s">
        <v>78</v>
      </c>
      <c r="F21" s="73"/>
      <c r="G21" s="34"/>
      <c r="H21" s="40">
        <v>780971.65</v>
      </c>
      <c r="I21" s="34"/>
      <c r="J21" s="40">
        <v>1489308.5</v>
      </c>
      <c r="K21" s="34"/>
      <c r="L21" s="37"/>
      <c r="M21" s="40">
        <v>6627010.3399999999</v>
      </c>
    </row>
    <row r="22" spans="1:13" ht="21.95" customHeight="1" x14ac:dyDescent="0.5">
      <c r="A22" s="76" t="s">
        <v>79</v>
      </c>
      <c r="F22" s="73"/>
      <c r="G22" s="34"/>
      <c r="H22" s="95">
        <f>H20-H21</f>
        <v>-23622889.080000006</v>
      </c>
      <c r="I22" s="34"/>
      <c r="J22" s="95">
        <f>J20-J21</f>
        <v>4752165.3899999857</v>
      </c>
      <c r="K22" s="34"/>
      <c r="L22" s="37"/>
      <c r="M22" s="37">
        <f>M20-M21</f>
        <v>29594835.099999998</v>
      </c>
    </row>
    <row r="23" spans="1:13" ht="21.95" customHeight="1" x14ac:dyDescent="0.5">
      <c r="A23" s="70" t="s">
        <v>80</v>
      </c>
      <c r="F23" s="73">
        <v>24</v>
      </c>
      <c r="H23" s="95">
        <v>-45873.14</v>
      </c>
      <c r="J23" s="41">
        <v>970451.88</v>
      </c>
      <c r="L23" s="39"/>
      <c r="M23" s="41">
        <v>6236656.9500000002</v>
      </c>
    </row>
    <row r="24" spans="1:13" ht="21.95" customHeight="1" x14ac:dyDescent="0.5">
      <c r="A24" s="70" t="s">
        <v>83</v>
      </c>
      <c r="F24" s="73"/>
      <c r="H24" s="147">
        <f>H22-H23</f>
        <v>-23577015.940000005</v>
      </c>
      <c r="J24" s="147">
        <f>J22-J23</f>
        <v>3781713.5099999858</v>
      </c>
      <c r="L24" s="37"/>
      <c r="M24" s="35">
        <f>M22-M23</f>
        <v>23358178.149999999</v>
      </c>
    </row>
    <row r="25" spans="1:13" ht="21.95" customHeight="1" x14ac:dyDescent="0.5">
      <c r="A25" s="76" t="s">
        <v>145</v>
      </c>
      <c r="B25" s="76"/>
      <c r="C25" s="76"/>
      <c r="D25" s="76"/>
      <c r="F25" s="76"/>
      <c r="G25" s="76"/>
      <c r="H25" s="53">
        <v>0</v>
      </c>
      <c r="I25" s="76"/>
      <c r="J25" s="53">
        <v>0</v>
      </c>
      <c r="L25" s="37"/>
      <c r="M25" s="41"/>
    </row>
    <row r="26" spans="1:13" ht="21.95" customHeight="1" thickBot="1" x14ac:dyDescent="0.55000000000000004">
      <c r="A26" s="76" t="s">
        <v>146</v>
      </c>
      <c r="B26" s="76"/>
      <c r="C26" s="76"/>
      <c r="D26" s="76"/>
      <c r="F26" s="76"/>
      <c r="G26" s="76"/>
      <c r="H26" s="96">
        <f>H24+H25</f>
        <v>-23577015.940000005</v>
      </c>
      <c r="I26" s="76"/>
      <c r="J26" s="96">
        <f>J24+J25</f>
        <v>3781713.5099999858</v>
      </c>
      <c r="L26" s="37"/>
      <c r="M26" s="41"/>
    </row>
    <row r="27" spans="1:13" ht="14.1" customHeight="1" thickTop="1" x14ac:dyDescent="0.5">
      <c r="A27" s="76"/>
      <c r="B27" s="76"/>
      <c r="C27" s="76"/>
      <c r="D27" s="76"/>
      <c r="F27" s="76"/>
      <c r="G27" s="76"/>
      <c r="H27" s="41"/>
      <c r="I27" s="76"/>
      <c r="J27" s="53"/>
      <c r="L27" s="37"/>
      <c r="M27" s="41"/>
    </row>
    <row r="28" spans="1:13" ht="21.95" customHeight="1" x14ac:dyDescent="0.5">
      <c r="A28" s="76" t="s">
        <v>84</v>
      </c>
      <c r="B28" s="76"/>
      <c r="C28" s="76"/>
      <c r="D28" s="76"/>
      <c r="F28" s="77">
        <v>25</v>
      </c>
      <c r="G28" s="76"/>
      <c r="H28" s="41"/>
      <c r="I28" s="76"/>
      <c r="J28" s="53"/>
      <c r="L28" s="37"/>
      <c r="M28" s="41"/>
    </row>
    <row r="29" spans="1:13" ht="21.95" customHeight="1" thickBot="1" x14ac:dyDescent="0.55000000000000004">
      <c r="A29" s="76"/>
      <c r="B29" s="76" t="s">
        <v>85</v>
      </c>
      <c r="C29" s="76"/>
      <c r="D29" s="76"/>
      <c r="F29" s="76"/>
      <c r="G29" s="76"/>
      <c r="H29" s="97">
        <f>H24/210000000</f>
        <v>-0.1122715044761905</v>
      </c>
      <c r="I29" s="76"/>
      <c r="J29" s="97">
        <f>J24/150000000</f>
        <v>2.5211423399999905E-2</v>
      </c>
      <c r="L29" s="37"/>
      <c r="M29" s="41"/>
    </row>
    <row r="30" spans="1:13" thickTop="1" x14ac:dyDescent="0.5">
      <c r="H30" s="41"/>
      <c r="J30" s="79"/>
      <c r="L30" s="37"/>
      <c r="M30" s="41"/>
    </row>
  </sheetData>
  <mergeCells count="5">
    <mergeCell ref="A3:J3"/>
    <mergeCell ref="A4:J4"/>
    <mergeCell ref="A5:J5"/>
    <mergeCell ref="A6:J6"/>
    <mergeCell ref="H8:J8"/>
  </mergeCells>
  <printOptions horizontalCentered="1"/>
  <pageMargins left="0.94488188976377963" right="0.39370078740157483" top="0.51181102362204722" bottom="1.1811023622047245" header="0.51181102362204722" footer="1.1811023622047245"/>
  <pageSetup paperSize="9" orientation="portrait" blackAndWhite="1" r:id="rId1"/>
  <headerFooter>
    <oddFooter>&amp;L&amp;"Angsana New,Regular"&amp;16Notes to interim financial statements form an integral part of these statements.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41"/>
  <sheetViews>
    <sheetView view="pageBreakPreview" topLeftCell="B1" zoomScaleNormal="85" zoomScaleSheetLayoutView="100" workbookViewId="0">
      <selection activeCell="A5" sqref="A5:N5"/>
    </sheetView>
  </sheetViews>
  <sheetFormatPr defaultColWidth="9.140625" defaultRowHeight="24" customHeight="1" x14ac:dyDescent="0.5"/>
  <cols>
    <col min="1" max="2" width="2.140625" style="50" customWidth="1"/>
    <col min="3" max="3" width="20.28515625" style="50" customWidth="1"/>
    <col min="4" max="4" width="7.42578125" style="50" customWidth="1"/>
    <col min="5" max="5" width="0.7109375" style="49" customWidth="1"/>
    <col min="6" max="6" width="12.5703125" style="67" customWidth="1"/>
    <col min="7" max="7" width="0.7109375" style="67" customWidth="1"/>
    <col min="8" max="8" width="12.5703125" style="67" customWidth="1"/>
    <col min="9" max="9" width="0.7109375" style="67" customWidth="1"/>
    <col min="10" max="10" width="12.5703125" style="67" customWidth="1"/>
    <col min="11" max="11" width="0.7109375" style="67" customWidth="1"/>
    <col min="12" max="12" width="12.5703125" style="67" customWidth="1"/>
    <col min="13" max="13" width="0.7109375" style="67" customWidth="1"/>
    <col min="14" max="14" width="12.5703125" style="67" customWidth="1"/>
    <col min="15" max="15" width="15.42578125" style="67" customWidth="1"/>
    <col min="16" max="16" width="15.42578125" style="67" hidden="1" customWidth="1"/>
    <col min="17" max="20" width="16" style="67" customWidth="1"/>
    <col min="21" max="21" width="16.85546875" style="50" bestFit="1" customWidth="1"/>
    <col min="22" max="24" width="15.7109375" style="50" bestFit="1" customWidth="1"/>
    <col min="25" max="25" width="11.5703125" style="50" bestFit="1" customWidth="1"/>
    <col min="26" max="16384" width="9.140625" style="50"/>
  </cols>
  <sheetData>
    <row r="1" spans="1:25" ht="24" customHeight="1" x14ac:dyDescent="0.5">
      <c r="N1" s="137" t="s">
        <v>19</v>
      </c>
    </row>
    <row r="2" spans="1:25" ht="24" customHeight="1" x14ac:dyDescent="0.5">
      <c r="N2" s="137" t="s">
        <v>20</v>
      </c>
    </row>
    <row r="3" spans="1:25" ht="24" customHeight="1" x14ac:dyDescent="0.5">
      <c r="A3" s="158" t="s">
        <v>2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44"/>
      <c r="P3" s="44"/>
      <c r="Q3" s="44"/>
      <c r="R3" s="44"/>
      <c r="S3" s="44"/>
      <c r="T3" s="44"/>
    </row>
    <row r="4" spans="1:25" ht="24" customHeight="1" x14ac:dyDescent="0.5">
      <c r="A4" s="156" t="str">
        <f>'Statement of financial position'!A4</f>
        <v>BANGKOK ASSET INTERGROUP PUBLIC COMPANY LIMITED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27"/>
      <c r="P4" s="27"/>
      <c r="Q4" s="27"/>
      <c r="R4" s="27"/>
      <c r="S4" s="27"/>
      <c r="T4" s="27"/>
      <c r="U4" s="30"/>
    </row>
    <row r="5" spans="1:25" ht="24" customHeight="1" x14ac:dyDescent="0.5">
      <c r="A5" s="152" t="s">
        <v>86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51"/>
      <c r="P5" s="51"/>
      <c r="Q5" s="51"/>
      <c r="R5" s="51"/>
      <c r="S5" s="51"/>
      <c r="T5" s="51"/>
    </row>
    <row r="6" spans="1:25" ht="24" customHeight="1" x14ac:dyDescent="0.5">
      <c r="A6" s="160" t="s">
        <v>67</v>
      </c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57"/>
      <c r="P6" s="57"/>
      <c r="Q6" s="57"/>
      <c r="R6" s="57"/>
      <c r="S6" s="57"/>
      <c r="T6" s="57"/>
      <c r="U6" s="58"/>
      <c r="V6" s="58"/>
    </row>
    <row r="7" spans="1:25" ht="20.100000000000001" customHeight="1" x14ac:dyDescent="0.5">
      <c r="A7" s="51"/>
      <c r="B7" s="51"/>
      <c r="C7" s="51"/>
      <c r="D7" s="51"/>
      <c r="E7" s="51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60"/>
      <c r="V7" s="60"/>
    </row>
    <row r="8" spans="1:25" s="111" customFormat="1" ht="20.100000000000001" customHeight="1" x14ac:dyDescent="0.5">
      <c r="E8" s="112"/>
      <c r="F8" s="161" t="s">
        <v>18</v>
      </c>
      <c r="G8" s="161"/>
      <c r="H8" s="161"/>
      <c r="I8" s="161"/>
      <c r="J8" s="161"/>
      <c r="K8" s="161"/>
      <c r="L8" s="161"/>
      <c r="M8" s="161"/>
      <c r="N8" s="161"/>
      <c r="O8" s="114"/>
      <c r="P8" s="114"/>
      <c r="Q8" s="114"/>
      <c r="R8" s="114"/>
      <c r="S8" s="114"/>
      <c r="T8" s="114"/>
    </row>
    <row r="9" spans="1:25" s="111" customFormat="1" ht="20.100000000000001" customHeight="1" x14ac:dyDescent="0.5">
      <c r="E9" s="112"/>
      <c r="F9" s="114" t="s">
        <v>57</v>
      </c>
      <c r="G9" s="114"/>
      <c r="H9" s="101" t="s">
        <v>87</v>
      </c>
      <c r="I9" s="114"/>
      <c r="J9" s="162" t="s">
        <v>95</v>
      </c>
      <c r="K9" s="162"/>
      <c r="L9" s="162"/>
      <c r="M9" s="114"/>
      <c r="N9" s="114" t="s">
        <v>94</v>
      </c>
      <c r="O9" s="114"/>
      <c r="P9" s="114"/>
      <c r="Q9" s="114"/>
      <c r="R9" s="114"/>
      <c r="S9" s="114"/>
      <c r="T9" s="114"/>
    </row>
    <row r="10" spans="1:25" s="111" customFormat="1" ht="20.100000000000001" customHeight="1" x14ac:dyDescent="0.5">
      <c r="E10" s="112"/>
      <c r="F10" s="114" t="s">
        <v>88</v>
      </c>
      <c r="G10" s="114"/>
      <c r="H10" s="101" t="s">
        <v>89</v>
      </c>
      <c r="I10" s="114"/>
      <c r="J10" s="114" t="s">
        <v>91</v>
      </c>
      <c r="K10" s="114"/>
      <c r="L10" s="114" t="s">
        <v>92</v>
      </c>
      <c r="M10" s="114"/>
      <c r="N10" s="114"/>
      <c r="O10" s="114"/>
      <c r="P10" s="114"/>
      <c r="Q10" s="114"/>
      <c r="R10" s="114"/>
      <c r="S10" s="114"/>
      <c r="T10" s="114"/>
      <c r="V10" s="157"/>
      <c r="W10" s="157"/>
      <c r="X10" s="157"/>
    </row>
    <row r="11" spans="1:25" s="111" customFormat="1" ht="20.100000000000001" customHeight="1" x14ac:dyDescent="0.5">
      <c r="D11" s="111" t="s">
        <v>16</v>
      </c>
      <c r="E11" s="112"/>
      <c r="F11" s="114" t="s">
        <v>90</v>
      </c>
      <c r="G11" s="114"/>
      <c r="H11" s="102"/>
      <c r="I11" s="114"/>
      <c r="J11" s="113" t="s">
        <v>93</v>
      </c>
      <c r="K11" s="114"/>
      <c r="L11" s="113"/>
      <c r="N11" s="113"/>
      <c r="O11" s="114"/>
      <c r="P11" s="114"/>
      <c r="Q11" s="114"/>
      <c r="R11" s="114"/>
      <c r="S11" s="114"/>
      <c r="T11" s="114"/>
      <c r="V11" s="112"/>
      <c r="W11" s="112"/>
      <c r="X11" s="112"/>
    </row>
    <row r="12" spans="1:25" s="111" customFormat="1" ht="20.100000000000001" customHeight="1" x14ac:dyDescent="0.5">
      <c r="A12" s="140" t="s">
        <v>96</v>
      </c>
      <c r="B12" s="115"/>
      <c r="E12" s="112"/>
      <c r="F12" s="116">
        <v>105000000</v>
      </c>
      <c r="G12" s="117"/>
      <c r="H12" s="116">
        <v>76072441.730000004</v>
      </c>
      <c r="I12" s="117"/>
      <c r="J12" s="117">
        <v>7040000</v>
      </c>
      <c r="K12" s="117"/>
      <c r="L12" s="120">
        <v>-6591714.7600002289</v>
      </c>
      <c r="M12" s="117"/>
      <c r="N12" s="117">
        <f>SUM(F12:L12)</f>
        <v>181520726.96999979</v>
      </c>
      <c r="O12" s="117"/>
      <c r="P12" s="117"/>
      <c r="Q12" s="117"/>
      <c r="R12" s="117"/>
      <c r="S12" s="117"/>
      <c r="T12" s="117"/>
      <c r="U12" s="119"/>
    </row>
    <row r="13" spans="1:25" s="111" customFormat="1" ht="20.100000000000001" customHeight="1" x14ac:dyDescent="0.5">
      <c r="A13" s="111" t="s">
        <v>153</v>
      </c>
      <c r="B13" s="115"/>
      <c r="E13" s="112"/>
      <c r="F13" s="117"/>
      <c r="G13" s="117"/>
      <c r="H13" s="117"/>
      <c r="I13" s="117"/>
      <c r="J13" s="117"/>
      <c r="K13" s="117"/>
      <c r="L13" s="118"/>
      <c r="M13" s="117"/>
      <c r="N13" s="117"/>
      <c r="O13" s="117"/>
      <c r="P13" s="117"/>
      <c r="Q13" s="117"/>
      <c r="R13" s="117"/>
      <c r="S13" s="117"/>
      <c r="T13" s="117"/>
      <c r="U13" s="119"/>
      <c r="V13" s="121"/>
      <c r="W13" s="121"/>
      <c r="X13" s="121"/>
    </row>
    <row r="14" spans="1:25" s="111" customFormat="1" ht="20.100000000000001" customHeight="1" x14ac:dyDescent="0.5">
      <c r="B14" s="115" t="s">
        <v>97</v>
      </c>
      <c r="E14" s="112"/>
      <c r="F14" s="118">
        <v>0</v>
      </c>
      <c r="G14" s="117"/>
      <c r="H14" s="118">
        <v>0</v>
      </c>
      <c r="I14" s="117"/>
      <c r="J14" s="118">
        <v>0</v>
      </c>
      <c r="K14" s="117"/>
      <c r="L14" s="120">
        <v>-23577015.940000001</v>
      </c>
      <c r="M14" s="117"/>
      <c r="N14" s="120">
        <f>SUM(F14:L14)</f>
        <v>-23577015.940000001</v>
      </c>
      <c r="O14" s="117"/>
      <c r="P14" s="120">
        <f>N14-'Statement of fcomprehensive inc'!H24</f>
        <v>0</v>
      </c>
      <c r="Q14" s="120"/>
      <c r="R14" s="117"/>
      <c r="S14" s="117"/>
      <c r="T14" s="117"/>
      <c r="U14" s="119"/>
      <c r="V14" s="121"/>
      <c r="W14" s="121"/>
      <c r="X14" s="121"/>
    </row>
    <row r="15" spans="1:25" s="111" customFormat="1" ht="20.100000000000001" customHeight="1" x14ac:dyDescent="0.5">
      <c r="B15" s="115" t="s">
        <v>98</v>
      </c>
      <c r="E15" s="112"/>
      <c r="F15" s="122">
        <v>0</v>
      </c>
      <c r="G15" s="117"/>
      <c r="H15" s="122">
        <v>0</v>
      </c>
      <c r="I15" s="117"/>
      <c r="J15" s="122">
        <v>0</v>
      </c>
      <c r="K15" s="117"/>
      <c r="L15" s="122">
        <v>0</v>
      </c>
      <c r="M15" s="117"/>
      <c r="N15" s="122">
        <f>SUM(F15:L15)</f>
        <v>0</v>
      </c>
      <c r="O15" s="118"/>
      <c r="P15" s="120"/>
      <c r="Q15" s="120"/>
      <c r="R15" s="117"/>
      <c r="S15" s="117"/>
      <c r="T15" s="117"/>
      <c r="U15" s="119"/>
      <c r="V15" s="121"/>
      <c r="W15" s="121"/>
      <c r="X15" s="121"/>
    </row>
    <row r="16" spans="1:25" s="111" customFormat="1" ht="20.100000000000001" customHeight="1" x14ac:dyDescent="0.5">
      <c r="A16" s="115"/>
      <c r="B16" s="111" t="s">
        <v>99</v>
      </c>
      <c r="E16" s="112"/>
      <c r="F16" s="118">
        <f>SUM(F14:F15)</f>
        <v>0</v>
      </c>
      <c r="G16" s="117"/>
      <c r="H16" s="123">
        <f>SUM(H14:H15)</f>
        <v>0</v>
      </c>
      <c r="I16" s="117"/>
      <c r="J16" s="123">
        <f>SUM(J14:J15)</f>
        <v>0</v>
      </c>
      <c r="K16" s="117"/>
      <c r="L16" s="120">
        <f>SUM(L14:L15)</f>
        <v>-23577015.940000001</v>
      </c>
      <c r="M16" s="117"/>
      <c r="N16" s="120">
        <f>SUM(N14:N15)</f>
        <v>-23577015.940000001</v>
      </c>
      <c r="O16" s="117"/>
      <c r="P16" s="120"/>
      <c r="Q16" s="120"/>
      <c r="R16" s="117"/>
      <c r="S16" s="117"/>
      <c r="T16" s="117"/>
      <c r="V16" s="117"/>
      <c r="W16" s="117"/>
      <c r="X16" s="117"/>
      <c r="Y16" s="124"/>
    </row>
    <row r="17" spans="1:24" s="111" customFormat="1" ht="20.100000000000001" customHeight="1" thickBot="1" x14ac:dyDescent="0.55000000000000004">
      <c r="A17" s="111" t="s">
        <v>100</v>
      </c>
      <c r="B17" s="115"/>
      <c r="E17" s="112"/>
      <c r="F17" s="126">
        <f>SUM(F12:F12,F16)</f>
        <v>105000000</v>
      </c>
      <c r="G17" s="117"/>
      <c r="H17" s="126">
        <f>SUM(H12:H12,H16)</f>
        <v>76072441.730000004</v>
      </c>
      <c r="I17" s="117"/>
      <c r="J17" s="126">
        <f>SUM(J12:J12,J16)</f>
        <v>7040000</v>
      </c>
      <c r="K17" s="117"/>
      <c r="L17" s="128">
        <f>SUM(L12:L12,L16)</f>
        <v>-30168730.70000023</v>
      </c>
      <c r="M17" s="117"/>
      <c r="N17" s="126">
        <f>SUM(F17:L17)</f>
        <v>157943711.02999979</v>
      </c>
      <c r="O17" s="117"/>
      <c r="P17" s="120">
        <f>N17-'Statement of financial position'!H84</f>
        <v>-2.384185791015625E-7</v>
      </c>
      <c r="Q17" s="120"/>
      <c r="R17" s="117"/>
      <c r="S17" s="117"/>
      <c r="T17" s="117"/>
      <c r="V17" s="117"/>
      <c r="W17" s="117"/>
      <c r="X17" s="117"/>
    </row>
    <row r="18" spans="1:24" s="111" customFormat="1" ht="20.100000000000001" customHeight="1" thickTop="1" x14ac:dyDescent="0.5">
      <c r="B18" s="115"/>
      <c r="E18" s="112"/>
      <c r="F18" s="117"/>
      <c r="G18" s="117"/>
      <c r="H18" s="118"/>
      <c r="I18" s="117"/>
      <c r="J18" s="117"/>
      <c r="K18" s="117"/>
      <c r="L18" s="117"/>
      <c r="M18" s="117"/>
      <c r="N18" s="117"/>
      <c r="O18" s="117"/>
      <c r="P18" s="120"/>
      <c r="Q18" s="120"/>
      <c r="R18" s="117"/>
      <c r="S18" s="117"/>
      <c r="T18" s="117"/>
      <c r="V18" s="117"/>
      <c r="W18" s="117"/>
      <c r="X18" s="117"/>
    </row>
    <row r="19" spans="1:24" s="111" customFormat="1" ht="20.100000000000001" customHeight="1" x14ac:dyDescent="0.5">
      <c r="A19" s="140" t="s">
        <v>147</v>
      </c>
      <c r="B19" s="115"/>
      <c r="E19" s="112"/>
      <c r="F19" s="125">
        <v>75000000</v>
      </c>
      <c r="G19" s="125"/>
      <c r="H19" s="118">
        <v>0</v>
      </c>
      <c r="I19" s="117"/>
      <c r="J19" s="125">
        <v>7040000</v>
      </c>
      <c r="K19" s="117"/>
      <c r="L19" s="120">
        <v>31623792.030000001</v>
      </c>
      <c r="M19" s="117"/>
      <c r="N19" s="120">
        <f>SUM(F19:L19)</f>
        <v>113663792.03</v>
      </c>
      <c r="O19" s="117"/>
      <c r="P19" s="120"/>
      <c r="Q19" s="120"/>
      <c r="R19" s="117"/>
      <c r="S19" s="117"/>
      <c r="T19" s="117"/>
      <c r="V19" s="117"/>
      <c r="W19" s="117"/>
      <c r="X19" s="117"/>
    </row>
    <row r="20" spans="1:24" s="111" customFormat="1" ht="20.100000000000001" customHeight="1" x14ac:dyDescent="0.5">
      <c r="A20" s="111" t="s">
        <v>153</v>
      </c>
      <c r="B20" s="115"/>
      <c r="E20" s="112"/>
      <c r="F20" s="117"/>
      <c r="G20" s="117"/>
      <c r="H20" s="117"/>
      <c r="I20" s="117"/>
      <c r="J20" s="118"/>
      <c r="K20" s="117"/>
      <c r="L20" s="117"/>
      <c r="M20" s="117"/>
      <c r="N20" s="117"/>
      <c r="O20" s="117"/>
      <c r="P20" s="120"/>
      <c r="Q20" s="120"/>
      <c r="R20" s="117"/>
      <c r="S20" s="117"/>
      <c r="T20" s="117"/>
      <c r="V20" s="117"/>
      <c r="W20" s="117"/>
      <c r="X20" s="117"/>
    </row>
    <row r="21" spans="1:24" s="111" customFormat="1" ht="20.100000000000001" customHeight="1" x14ac:dyDescent="0.5">
      <c r="B21" s="115" t="s">
        <v>101</v>
      </c>
      <c r="E21" s="112"/>
      <c r="F21" s="118">
        <v>0</v>
      </c>
      <c r="G21" s="117"/>
      <c r="H21" s="118">
        <v>0</v>
      </c>
      <c r="I21" s="117"/>
      <c r="J21" s="118">
        <v>0</v>
      </c>
      <c r="K21" s="117"/>
      <c r="L21" s="120">
        <v>3781713.51</v>
      </c>
      <c r="M21" s="117"/>
      <c r="N21" s="120">
        <f>SUM(F21:L21)</f>
        <v>3781713.51</v>
      </c>
      <c r="O21" s="117"/>
      <c r="P21" s="120">
        <f>N21-'Statement of fcomprehensive inc'!J24</f>
        <v>1.3969838619232178E-8</v>
      </c>
      <c r="Q21" s="120"/>
      <c r="R21" s="117"/>
      <c r="S21" s="117"/>
      <c r="T21" s="117"/>
      <c r="V21" s="117"/>
      <c r="W21" s="117"/>
      <c r="X21" s="117"/>
    </row>
    <row r="22" spans="1:24" s="111" customFormat="1" ht="20.100000000000001" customHeight="1" x14ac:dyDescent="0.5">
      <c r="B22" s="115" t="s">
        <v>81</v>
      </c>
      <c r="E22" s="112"/>
      <c r="F22" s="122">
        <v>0</v>
      </c>
      <c r="G22" s="117"/>
      <c r="H22" s="122">
        <v>0</v>
      </c>
      <c r="I22" s="117"/>
      <c r="J22" s="122">
        <v>0</v>
      </c>
      <c r="K22" s="117"/>
      <c r="L22" s="122">
        <v>0</v>
      </c>
      <c r="M22" s="117"/>
      <c r="N22" s="122">
        <f>SUM(F22:L22)</f>
        <v>0</v>
      </c>
      <c r="O22" s="117"/>
      <c r="P22" s="120"/>
      <c r="Q22" s="120"/>
      <c r="R22" s="117"/>
      <c r="S22" s="117"/>
      <c r="T22" s="117"/>
      <c r="V22" s="117"/>
      <c r="W22" s="117"/>
      <c r="X22" s="117"/>
    </row>
    <row r="23" spans="1:24" s="111" customFormat="1" ht="20.100000000000001" customHeight="1" x14ac:dyDescent="0.5">
      <c r="B23" s="111" t="s">
        <v>82</v>
      </c>
      <c r="E23" s="112"/>
      <c r="F23" s="118">
        <f>SUM(F21:F22)</f>
        <v>0</v>
      </c>
      <c r="G23" s="117"/>
      <c r="H23" s="118">
        <f>SUM(H21:H22)</f>
        <v>0</v>
      </c>
      <c r="I23" s="117"/>
      <c r="J23" s="118">
        <f>SUM(J21:J22)</f>
        <v>0</v>
      </c>
      <c r="K23" s="117"/>
      <c r="L23" s="120">
        <f>SUM(L21:L22)</f>
        <v>3781713.51</v>
      </c>
      <c r="M23" s="117"/>
      <c r="N23" s="120">
        <f>SUM(N21:N22)</f>
        <v>3781713.51</v>
      </c>
      <c r="O23" s="117"/>
      <c r="P23" s="120"/>
      <c r="Q23" s="120"/>
      <c r="R23" s="117"/>
      <c r="S23" s="117"/>
      <c r="T23" s="117"/>
      <c r="V23" s="117"/>
      <c r="W23" s="117"/>
      <c r="X23" s="117"/>
    </row>
    <row r="24" spans="1:24" s="111" customFormat="1" ht="20.100000000000001" customHeight="1" thickBot="1" x14ac:dyDescent="0.55000000000000004">
      <c r="A24" s="111" t="s">
        <v>148</v>
      </c>
      <c r="B24" s="115"/>
      <c r="E24" s="112"/>
      <c r="F24" s="126">
        <f>SUM(F19:F20,F23)</f>
        <v>75000000</v>
      </c>
      <c r="G24" s="127"/>
      <c r="H24" s="128">
        <f>SUM(H19:H20,H23)</f>
        <v>0</v>
      </c>
      <c r="I24" s="127"/>
      <c r="J24" s="126">
        <f>SUM(J19:J20,J23)</f>
        <v>7040000</v>
      </c>
      <c r="K24" s="127"/>
      <c r="L24" s="128">
        <f>SUM(L19:L20,L23)</f>
        <v>35405505.539999999</v>
      </c>
      <c r="M24" s="129"/>
      <c r="N24" s="126">
        <f>SUM(N19:N20,N23)</f>
        <v>117445505.54000001</v>
      </c>
      <c r="O24" s="117"/>
      <c r="P24" s="120"/>
      <c r="Q24" s="120"/>
      <c r="R24" s="117"/>
      <c r="S24" s="117"/>
      <c r="T24" s="117"/>
      <c r="U24" s="124"/>
      <c r="V24" s="117"/>
    </row>
    <row r="25" spans="1:24" s="61" customFormat="1" ht="24" customHeight="1" thickTop="1" x14ac:dyDescent="0.5">
      <c r="B25" s="62"/>
      <c r="E25" s="63"/>
      <c r="F25" s="24"/>
      <c r="G25" s="64"/>
      <c r="H25" s="64"/>
      <c r="I25" s="64"/>
      <c r="J25" s="64"/>
      <c r="K25" s="64"/>
      <c r="L25" s="25"/>
      <c r="M25" s="25"/>
      <c r="N25" s="24"/>
      <c r="O25" s="24"/>
      <c r="P25" s="24"/>
      <c r="Q25" s="24"/>
      <c r="R25" s="24"/>
      <c r="S25" s="24"/>
      <c r="T25" s="24"/>
      <c r="U25" s="65"/>
    </row>
    <row r="26" spans="1:24" ht="24" customHeight="1" x14ac:dyDescent="0.5">
      <c r="F26" s="66"/>
      <c r="L26" s="23"/>
      <c r="M26" s="23"/>
      <c r="N26" s="23"/>
      <c r="O26" s="23"/>
      <c r="P26" s="23"/>
      <c r="Q26" s="23"/>
      <c r="R26" s="23"/>
      <c r="S26" s="23"/>
      <c r="T26" s="23"/>
    </row>
    <row r="27" spans="1:24" ht="24" customHeight="1" x14ac:dyDescent="0.5">
      <c r="F27" s="66"/>
      <c r="L27" s="23"/>
      <c r="M27" s="23"/>
      <c r="N27" s="23"/>
      <c r="O27" s="23"/>
      <c r="P27" s="23"/>
      <c r="Q27" s="23"/>
      <c r="R27" s="23"/>
      <c r="S27" s="23"/>
      <c r="T27" s="23"/>
    </row>
    <row r="28" spans="1:24" ht="24" customHeight="1" x14ac:dyDescent="0.5">
      <c r="U28" s="68"/>
      <c r="V28" s="68"/>
      <c r="W28" s="68"/>
    </row>
    <row r="41" spans="21:21" ht="24" customHeight="1" x14ac:dyDescent="0.5">
      <c r="U41" s="69"/>
    </row>
  </sheetData>
  <mergeCells count="7">
    <mergeCell ref="V10:X10"/>
    <mergeCell ref="A3:N3"/>
    <mergeCell ref="A4:N4"/>
    <mergeCell ref="A5:N5"/>
    <mergeCell ref="A6:N6"/>
    <mergeCell ref="F8:N8"/>
    <mergeCell ref="J9:L9"/>
  </mergeCells>
  <phoneticPr fontId="2" type="noConversion"/>
  <pageMargins left="0.78740157480314965" right="0.39370078740157483" top="0.51181102362204722" bottom="1.1811023622047245" header="0.51181102362204722" footer="1.1811023622047245"/>
  <pageSetup paperSize="9" fitToWidth="0" fitToHeight="0" orientation="portrait" blackAndWhite="1" r:id="rId1"/>
  <headerFooter>
    <oddFooter>&amp;L&amp;"Angsana New,Regular"&amp;16Notes to interim financial statements form an integral part of these statements.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042F4-A864-4E74-A3F1-BCAE2A140C92}">
  <dimension ref="A1:IV1217"/>
  <sheetViews>
    <sheetView view="pageBreakPreview" zoomScale="85" zoomScaleNormal="70" zoomScaleSheetLayoutView="85" workbookViewId="0">
      <selection activeCell="I1" sqref="I1"/>
    </sheetView>
  </sheetViews>
  <sheetFormatPr defaultColWidth="9.140625" defaultRowHeight="24" customHeight="1" x14ac:dyDescent="0.5"/>
  <cols>
    <col min="1" max="3" width="1.140625" style="55" customWidth="1"/>
    <col min="4" max="4" width="43.42578125" style="55" customWidth="1"/>
    <col min="5" max="5" width="16.5703125" style="55" customWidth="1"/>
    <col min="6" max="6" width="0.5703125" style="55" customWidth="1"/>
    <col min="7" max="7" width="4.140625" style="55" customWidth="1"/>
    <col min="8" max="8" width="0.5703125" style="55" customWidth="1"/>
    <col min="9" max="9" width="14.42578125" style="55" customWidth="1"/>
    <col min="10" max="10" width="1" style="55" customWidth="1"/>
    <col min="11" max="11" width="14.42578125" style="55" customWidth="1"/>
    <col min="12" max="12" width="14.28515625" style="22" bestFit="1" customWidth="1"/>
    <col min="13" max="13" width="16" style="22" bestFit="1" customWidth="1"/>
    <col min="14" max="14" width="10.85546875" style="55" bestFit="1" customWidth="1"/>
    <col min="15" max="15" width="16" style="55" bestFit="1" customWidth="1"/>
    <col min="16" max="256" width="9.140625" style="55"/>
    <col min="257" max="259" width="1.140625" style="55" customWidth="1"/>
    <col min="260" max="260" width="37.42578125" style="55" customWidth="1"/>
    <col min="261" max="261" width="12.85546875" style="55" customWidth="1"/>
    <col min="262" max="262" width="0.5703125" style="55" customWidth="1"/>
    <col min="263" max="263" width="13" style="55" customWidth="1"/>
    <col min="264" max="264" width="0.5703125" style="55" customWidth="1"/>
    <col min="265" max="265" width="12.85546875" style="55" customWidth="1"/>
    <col min="266" max="266" width="0.5703125" style="55" customWidth="1"/>
    <col min="267" max="267" width="12.7109375" style="55" customWidth="1"/>
    <col min="268" max="268" width="10.85546875" style="55" bestFit="1" customWidth="1"/>
    <col min="269" max="269" width="11.140625" style="55" bestFit="1" customWidth="1"/>
    <col min="270" max="270" width="10.85546875" style="55" bestFit="1" customWidth="1"/>
    <col min="271" max="512" width="9.140625" style="55"/>
    <col min="513" max="515" width="1.140625" style="55" customWidth="1"/>
    <col min="516" max="516" width="37.42578125" style="55" customWidth="1"/>
    <col min="517" max="517" width="12.85546875" style="55" customWidth="1"/>
    <col min="518" max="518" width="0.5703125" style="55" customWidth="1"/>
    <col min="519" max="519" width="13" style="55" customWidth="1"/>
    <col min="520" max="520" width="0.5703125" style="55" customWidth="1"/>
    <col min="521" max="521" width="12.85546875" style="55" customWidth="1"/>
    <col min="522" max="522" width="0.5703125" style="55" customWidth="1"/>
    <col min="523" max="523" width="12.7109375" style="55" customWidth="1"/>
    <col min="524" max="524" width="10.85546875" style="55" bestFit="1" customWidth="1"/>
    <col min="525" max="525" width="11.140625" style="55" bestFit="1" customWidth="1"/>
    <col min="526" max="526" width="10.85546875" style="55" bestFit="1" customWidth="1"/>
    <col min="527" max="768" width="9.140625" style="55"/>
    <col min="769" max="771" width="1.140625" style="55" customWidth="1"/>
    <col min="772" max="772" width="37.42578125" style="55" customWidth="1"/>
    <col min="773" max="773" width="12.85546875" style="55" customWidth="1"/>
    <col min="774" max="774" width="0.5703125" style="55" customWidth="1"/>
    <col min="775" max="775" width="13" style="55" customWidth="1"/>
    <col min="776" max="776" width="0.5703125" style="55" customWidth="1"/>
    <col min="777" max="777" width="12.85546875" style="55" customWidth="1"/>
    <col min="778" max="778" width="0.5703125" style="55" customWidth="1"/>
    <col min="779" max="779" width="12.7109375" style="55" customWidth="1"/>
    <col min="780" max="780" width="10.85546875" style="55" bestFit="1" customWidth="1"/>
    <col min="781" max="781" width="11.140625" style="55" bestFit="1" customWidth="1"/>
    <col min="782" max="782" width="10.85546875" style="55" bestFit="1" customWidth="1"/>
    <col min="783" max="1024" width="9.140625" style="55"/>
    <col min="1025" max="1027" width="1.140625" style="55" customWidth="1"/>
    <col min="1028" max="1028" width="37.42578125" style="55" customWidth="1"/>
    <col min="1029" max="1029" width="12.85546875" style="55" customWidth="1"/>
    <col min="1030" max="1030" width="0.5703125" style="55" customWidth="1"/>
    <col min="1031" max="1031" width="13" style="55" customWidth="1"/>
    <col min="1032" max="1032" width="0.5703125" style="55" customWidth="1"/>
    <col min="1033" max="1033" width="12.85546875" style="55" customWidth="1"/>
    <col min="1034" max="1034" width="0.5703125" style="55" customWidth="1"/>
    <col min="1035" max="1035" width="12.7109375" style="55" customWidth="1"/>
    <col min="1036" max="1036" width="10.85546875" style="55" bestFit="1" customWidth="1"/>
    <col min="1037" max="1037" width="11.140625" style="55" bestFit="1" customWidth="1"/>
    <col min="1038" max="1038" width="10.85546875" style="55" bestFit="1" customWidth="1"/>
    <col min="1039" max="1280" width="9.140625" style="55"/>
    <col min="1281" max="1283" width="1.140625" style="55" customWidth="1"/>
    <col min="1284" max="1284" width="37.42578125" style="55" customWidth="1"/>
    <col min="1285" max="1285" width="12.85546875" style="55" customWidth="1"/>
    <col min="1286" max="1286" width="0.5703125" style="55" customWidth="1"/>
    <col min="1287" max="1287" width="13" style="55" customWidth="1"/>
    <col min="1288" max="1288" width="0.5703125" style="55" customWidth="1"/>
    <col min="1289" max="1289" width="12.85546875" style="55" customWidth="1"/>
    <col min="1290" max="1290" width="0.5703125" style="55" customWidth="1"/>
    <col min="1291" max="1291" width="12.7109375" style="55" customWidth="1"/>
    <col min="1292" max="1292" width="10.85546875" style="55" bestFit="1" customWidth="1"/>
    <col min="1293" max="1293" width="11.140625" style="55" bestFit="1" customWidth="1"/>
    <col min="1294" max="1294" width="10.85546875" style="55" bestFit="1" customWidth="1"/>
    <col min="1295" max="1536" width="9.140625" style="55"/>
    <col min="1537" max="1539" width="1.140625" style="55" customWidth="1"/>
    <col min="1540" max="1540" width="37.42578125" style="55" customWidth="1"/>
    <col min="1541" max="1541" width="12.85546875" style="55" customWidth="1"/>
    <col min="1542" max="1542" width="0.5703125" style="55" customWidth="1"/>
    <col min="1543" max="1543" width="13" style="55" customWidth="1"/>
    <col min="1544" max="1544" width="0.5703125" style="55" customWidth="1"/>
    <col min="1545" max="1545" width="12.85546875" style="55" customWidth="1"/>
    <col min="1546" max="1546" width="0.5703125" style="55" customWidth="1"/>
    <col min="1547" max="1547" width="12.7109375" style="55" customWidth="1"/>
    <col min="1548" max="1548" width="10.85546875" style="55" bestFit="1" customWidth="1"/>
    <col min="1549" max="1549" width="11.140625" style="55" bestFit="1" customWidth="1"/>
    <col min="1550" max="1550" width="10.85546875" style="55" bestFit="1" customWidth="1"/>
    <col min="1551" max="1792" width="9.140625" style="55"/>
    <col min="1793" max="1795" width="1.140625" style="55" customWidth="1"/>
    <col min="1796" max="1796" width="37.42578125" style="55" customWidth="1"/>
    <col min="1797" max="1797" width="12.85546875" style="55" customWidth="1"/>
    <col min="1798" max="1798" width="0.5703125" style="55" customWidth="1"/>
    <col min="1799" max="1799" width="13" style="55" customWidth="1"/>
    <col min="1800" max="1800" width="0.5703125" style="55" customWidth="1"/>
    <col min="1801" max="1801" width="12.85546875" style="55" customWidth="1"/>
    <col min="1802" max="1802" width="0.5703125" style="55" customWidth="1"/>
    <col min="1803" max="1803" width="12.7109375" style="55" customWidth="1"/>
    <col min="1804" max="1804" width="10.85546875" style="55" bestFit="1" customWidth="1"/>
    <col min="1805" max="1805" width="11.140625" style="55" bestFit="1" customWidth="1"/>
    <col min="1806" max="1806" width="10.85546875" style="55" bestFit="1" customWidth="1"/>
    <col min="1807" max="2048" width="9.140625" style="55"/>
    <col min="2049" max="2051" width="1.140625" style="55" customWidth="1"/>
    <col min="2052" max="2052" width="37.42578125" style="55" customWidth="1"/>
    <col min="2053" max="2053" width="12.85546875" style="55" customWidth="1"/>
    <col min="2054" max="2054" width="0.5703125" style="55" customWidth="1"/>
    <col min="2055" max="2055" width="13" style="55" customWidth="1"/>
    <col min="2056" max="2056" width="0.5703125" style="55" customWidth="1"/>
    <col min="2057" max="2057" width="12.85546875" style="55" customWidth="1"/>
    <col min="2058" max="2058" width="0.5703125" style="55" customWidth="1"/>
    <col min="2059" max="2059" width="12.7109375" style="55" customWidth="1"/>
    <col min="2060" max="2060" width="10.85546875" style="55" bestFit="1" customWidth="1"/>
    <col min="2061" max="2061" width="11.140625" style="55" bestFit="1" customWidth="1"/>
    <col min="2062" max="2062" width="10.85546875" style="55" bestFit="1" customWidth="1"/>
    <col min="2063" max="2304" width="9.140625" style="55"/>
    <col min="2305" max="2307" width="1.140625" style="55" customWidth="1"/>
    <col min="2308" max="2308" width="37.42578125" style="55" customWidth="1"/>
    <col min="2309" max="2309" width="12.85546875" style="55" customWidth="1"/>
    <col min="2310" max="2310" width="0.5703125" style="55" customWidth="1"/>
    <col min="2311" max="2311" width="13" style="55" customWidth="1"/>
    <col min="2312" max="2312" width="0.5703125" style="55" customWidth="1"/>
    <col min="2313" max="2313" width="12.85546875" style="55" customWidth="1"/>
    <col min="2314" max="2314" width="0.5703125" style="55" customWidth="1"/>
    <col min="2315" max="2315" width="12.7109375" style="55" customWidth="1"/>
    <col min="2316" max="2316" width="10.85546875" style="55" bestFit="1" customWidth="1"/>
    <col min="2317" max="2317" width="11.140625" style="55" bestFit="1" customWidth="1"/>
    <col min="2318" max="2318" width="10.85546875" style="55" bestFit="1" customWidth="1"/>
    <col min="2319" max="2560" width="9.140625" style="55"/>
    <col min="2561" max="2563" width="1.140625" style="55" customWidth="1"/>
    <col min="2564" max="2564" width="37.42578125" style="55" customWidth="1"/>
    <col min="2565" max="2565" width="12.85546875" style="55" customWidth="1"/>
    <col min="2566" max="2566" width="0.5703125" style="55" customWidth="1"/>
    <col min="2567" max="2567" width="13" style="55" customWidth="1"/>
    <col min="2568" max="2568" width="0.5703125" style="55" customWidth="1"/>
    <col min="2569" max="2569" width="12.85546875" style="55" customWidth="1"/>
    <col min="2570" max="2570" width="0.5703125" style="55" customWidth="1"/>
    <col min="2571" max="2571" width="12.7109375" style="55" customWidth="1"/>
    <col min="2572" max="2572" width="10.85546875" style="55" bestFit="1" customWidth="1"/>
    <col min="2573" max="2573" width="11.140625" style="55" bestFit="1" customWidth="1"/>
    <col min="2574" max="2574" width="10.85546875" style="55" bestFit="1" customWidth="1"/>
    <col min="2575" max="2816" width="9.140625" style="55"/>
    <col min="2817" max="2819" width="1.140625" style="55" customWidth="1"/>
    <col min="2820" max="2820" width="37.42578125" style="55" customWidth="1"/>
    <col min="2821" max="2821" width="12.85546875" style="55" customWidth="1"/>
    <col min="2822" max="2822" width="0.5703125" style="55" customWidth="1"/>
    <col min="2823" max="2823" width="13" style="55" customWidth="1"/>
    <col min="2824" max="2824" width="0.5703125" style="55" customWidth="1"/>
    <col min="2825" max="2825" width="12.85546875" style="55" customWidth="1"/>
    <col min="2826" max="2826" width="0.5703125" style="55" customWidth="1"/>
    <col min="2827" max="2827" width="12.7109375" style="55" customWidth="1"/>
    <col min="2828" max="2828" width="10.85546875" style="55" bestFit="1" customWidth="1"/>
    <col min="2829" max="2829" width="11.140625" style="55" bestFit="1" customWidth="1"/>
    <col min="2830" max="2830" width="10.85546875" style="55" bestFit="1" customWidth="1"/>
    <col min="2831" max="3072" width="9.140625" style="55"/>
    <col min="3073" max="3075" width="1.140625" style="55" customWidth="1"/>
    <col min="3076" max="3076" width="37.42578125" style="55" customWidth="1"/>
    <col min="3077" max="3077" width="12.85546875" style="55" customWidth="1"/>
    <col min="3078" max="3078" width="0.5703125" style="55" customWidth="1"/>
    <col min="3079" max="3079" width="13" style="55" customWidth="1"/>
    <col min="3080" max="3080" width="0.5703125" style="55" customWidth="1"/>
    <col min="3081" max="3081" width="12.85546875" style="55" customWidth="1"/>
    <col min="3082" max="3082" width="0.5703125" style="55" customWidth="1"/>
    <col min="3083" max="3083" width="12.7109375" style="55" customWidth="1"/>
    <col min="3084" max="3084" width="10.85546875" style="55" bestFit="1" customWidth="1"/>
    <col min="3085" max="3085" width="11.140625" style="55" bestFit="1" customWidth="1"/>
    <col min="3086" max="3086" width="10.85546875" style="55" bestFit="1" customWidth="1"/>
    <col min="3087" max="3328" width="9.140625" style="55"/>
    <col min="3329" max="3331" width="1.140625" style="55" customWidth="1"/>
    <col min="3332" max="3332" width="37.42578125" style="55" customWidth="1"/>
    <col min="3333" max="3333" width="12.85546875" style="55" customWidth="1"/>
    <col min="3334" max="3334" width="0.5703125" style="55" customWidth="1"/>
    <col min="3335" max="3335" width="13" style="55" customWidth="1"/>
    <col min="3336" max="3336" width="0.5703125" style="55" customWidth="1"/>
    <col min="3337" max="3337" width="12.85546875" style="55" customWidth="1"/>
    <col min="3338" max="3338" width="0.5703125" style="55" customWidth="1"/>
    <col min="3339" max="3339" width="12.7109375" style="55" customWidth="1"/>
    <col min="3340" max="3340" width="10.85546875" style="55" bestFit="1" customWidth="1"/>
    <col min="3341" max="3341" width="11.140625" style="55" bestFit="1" customWidth="1"/>
    <col min="3342" max="3342" width="10.85546875" style="55" bestFit="1" customWidth="1"/>
    <col min="3343" max="3584" width="9.140625" style="55"/>
    <col min="3585" max="3587" width="1.140625" style="55" customWidth="1"/>
    <col min="3588" max="3588" width="37.42578125" style="55" customWidth="1"/>
    <col min="3589" max="3589" width="12.85546875" style="55" customWidth="1"/>
    <col min="3590" max="3590" width="0.5703125" style="55" customWidth="1"/>
    <col min="3591" max="3591" width="13" style="55" customWidth="1"/>
    <col min="3592" max="3592" width="0.5703125" style="55" customWidth="1"/>
    <col min="3593" max="3593" width="12.85546875" style="55" customWidth="1"/>
    <col min="3594" max="3594" width="0.5703125" style="55" customWidth="1"/>
    <col min="3595" max="3595" width="12.7109375" style="55" customWidth="1"/>
    <col min="3596" max="3596" width="10.85546875" style="55" bestFit="1" customWidth="1"/>
    <col min="3597" max="3597" width="11.140625" style="55" bestFit="1" customWidth="1"/>
    <col min="3598" max="3598" width="10.85546875" style="55" bestFit="1" customWidth="1"/>
    <col min="3599" max="3840" width="9.140625" style="55"/>
    <col min="3841" max="3843" width="1.140625" style="55" customWidth="1"/>
    <col min="3844" max="3844" width="37.42578125" style="55" customWidth="1"/>
    <col min="3845" max="3845" width="12.85546875" style="55" customWidth="1"/>
    <col min="3846" max="3846" width="0.5703125" style="55" customWidth="1"/>
    <col min="3847" max="3847" width="13" style="55" customWidth="1"/>
    <col min="3848" max="3848" width="0.5703125" style="55" customWidth="1"/>
    <col min="3849" max="3849" width="12.85546875" style="55" customWidth="1"/>
    <col min="3850" max="3850" width="0.5703125" style="55" customWidth="1"/>
    <col min="3851" max="3851" width="12.7109375" style="55" customWidth="1"/>
    <col min="3852" max="3852" width="10.85546875" style="55" bestFit="1" customWidth="1"/>
    <col min="3853" max="3853" width="11.140625" style="55" bestFit="1" customWidth="1"/>
    <col min="3854" max="3854" width="10.85546875" style="55" bestFit="1" customWidth="1"/>
    <col min="3855" max="4096" width="9.140625" style="55"/>
    <col min="4097" max="4099" width="1.140625" style="55" customWidth="1"/>
    <col min="4100" max="4100" width="37.42578125" style="55" customWidth="1"/>
    <col min="4101" max="4101" width="12.85546875" style="55" customWidth="1"/>
    <col min="4102" max="4102" width="0.5703125" style="55" customWidth="1"/>
    <col min="4103" max="4103" width="13" style="55" customWidth="1"/>
    <col min="4104" max="4104" width="0.5703125" style="55" customWidth="1"/>
    <col min="4105" max="4105" width="12.85546875" style="55" customWidth="1"/>
    <col min="4106" max="4106" width="0.5703125" style="55" customWidth="1"/>
    <col min="4107" max="4107" width="12.7109375" style="55" customWidth="1"/>
    <col min="4108" max="4108" width="10.85546875" style="55" bestFit="1" customWidth="1"/>
    <col min="4109" max="4109" width="11.140625" style="55" bestFit="1" customWidth="1"/>
    <col min="4110" max="4110" width="10.85546875" style="55" bestFit="1" customWidth="1"/>
    <col min="4111" max="4352" width="9.140625" style="55"/>
    <col min="4353" max="4355" width="1.140625" style="55" customWidth="1"/>
    <col min="4356" max="4356" width="37.42578125" style="55" customWidth="1"/>
    <col min="4357" max="4357" width="12.85546875" style="55" customWidth="1"/>
    <col min="4358" max="4358" width="0.5703125" style="55" customWidth="1"/>
    <col min="4359" max="4359" width="13" style="55" customWidth="1"/>
    <col min="4360" max="4360" width="0.5703125" style="55" customWidth="1"/>
    <col min="4361" max="4361" width="12.85546875" style="55" customWidth="1"/>
    <col min="4362" max="4362" width="0.5703125" style="55" customWidth="1"/>
    <col min="4363" max="4363" width="12.7109375" style="55" customWidth="1"/>
    <col min="4364" max="4364" width="10.85546875" style="55" bestFit="1" customWidth="1"/>
    <col min="4365" max="4365" width="11.140625" style="55" bestFit="1" customWidth="1"/>
    <col min="4366" max="4366" width="10.85546875" style="55" bestFit="1" customWidth="1"/>
    <col min="4367" max="4608" width="9.140625" style="55"/>
    <col min="4609" max="4611" width="1.140625" style="55" customWidth="1"/>
    <col min="4612" max="4612" width="37.42578125" style="55" customWidth="1"/>
    <col min="4613" max="4613" width="12.85546875" style="55" customWidth="1"/>
    <col min="4614" max="4614" width="0.5703125" style="55" customWidth="1"/>
    <col min="4615" max="4615" width="13" style="55" customWidth="1"/>
    <col min="4616" max="4616" width="0.5703125" style="55" customWidth="1"/>
    <col min="4617" max="4617" width="12.85546875" style="55" customWidth="1"/>
    <col min="4618" max="4618" width="0.5703125" style="55" customWidth="1"/>
    <col min="4619" max="4619" width="12.7109375" style="55" customWidth="1"/>
    <col min="4620" max="4620" width="10.85546875" style="55" bestFit="1" customWidth="1"/>
    <col min="4621" max="4621" width="11.140625" style="55" bestFit="1" customWidth="1"/>
    <col min="4622" max="4622" width="10.85546875" style="55" bestFit="1" customWidth="1"/>
    <col min="4623" max="4864" width="9.140625" style="55"/>
    <col min="4865" max="4867" width="1.140625" style="55" customWidth="1"/>
    <col min="4868" max="4868" width="37.42578125" style="55" customWidth="1"/>
    <col min="4869" max="4869" width="12.85546875" style="55" customWidth="1"/>
    <col min="4870" max="4870" width="0.5703125" style="55" customWidth="1"/>
    <col min="4871" max="4871" width="13" style="55" customWidth="1"/>
    <col min="4872" max="4872" width="0.5703125" style="55" customWidth="1"/>
    <col min="4873" max="4873" width="12.85546875" style="55" customWidth="1"/>
    <col min="4874" max="4874" width="0.5703125" style="55" customWidth="1"/>
    <col min="4875" max="4875" width="12.7109375" style="55" customWidth="1"/>
    <col min="4876" max="4876" width="10.85546875" style="55" bestFit="1" customWidth="1"/>
    <col min="4877" max="4877" width="11.140625" style="55" bestFit="1" customWidth="1"/>
    <col min="4878" max="4878" width="10.85546875" style="55" bestFit="1" customWidth="1"/>
    <col min="4879" max="5120" width="9.140625" style="55"/>
    <col min="5121" max="5123" width="1.140625" style="55" customWidth="1"/>
    <col min="5124" max="5124" width="37.42578125" style="55" customWidth="1"/>
    <col min="5125" max="5125" width="12.85546875" style="55" customWidth="1"/>
    <col min="5126" max="5126" width="0.5703125" style="55" customWidth="1"/>
    <col min="5127" max="5127" width="13" style="55" customWidth="1"/>
    <col min="5128" max="5128" width="0.5703125" style="55" customWidth="1"/>
    <col min="5129" max="5129" width="12.85546875" style="55" customWidth="1"/>
    <col min="5130" max="5130" width="0.5703125" style="55" customWidth="1"/>
    <col min="5131" max="5131" width="12.7109375" style="55" customWidth="1"/>
    <col min="5132" max="5132" width="10.85546875" style="55" bestFit="1" customWidth="1"/>
    <col min="5133" max="5133" width="11.140625" style="55" bestFit="1" customWidth="1"/>
    <col min="5134" max="5134" width="10.85546875" style="55" bestFit="1" customWidth="1"/>
    <col min="5135" max="5376" width="9.140625" style="55"/>
    <col min="5377" max="5379" width="1.140625" style="55" customWidth="1"/>
    <col min="5380" max="5380" width="37.42578125" style="55" customWidth="1"/>
    <col min="5381" max="5381" width="12.85546875" style="55" customWidth="1"/>
    <col min="5382" max="5382" width="0.5703125" style="55" customWidth="1"/>
    <col min="5383" max="5383" width="13" style="55" customWidth="1"/>
    <col min="5384" max="5384" width="0.5703125" style="55" customWidth="1"/>
    <col min="5385" max="5385" width="12.85546875" style="55" customWidth="1"/>
    <col min="5386" max="5386" width="0.5703125" style="55" customWidth="1"/>
    <col min="5387" max="5387" width="12.7109375" style="55" customWidth="1"/>
    <col min="5388" max="5388" width="10.85546875" style="55" bestFit="1" customWidth="1"/>
    <col min="5389" max="5389" width="11.140625" style="55" bestFit="1" customWidth="1"/>
    <col min="5390" max="5390" width="10.85546875" style="55" bestFit="1" customWidth="1"/>
    <col min="5391" max="5632" width="9.140625" style="55"/>
    <col min="5633" max="5635" width="1.140625" style="55" customWidth="1"/>
    <col min="5636" max="5636" width="37.42578125" style="55" customWidth="1"/>
    <col min="5637" max="5637" width="12.85546875" style="55" customWidth="1"/>
    <col min="5638" max="5638" width="0.5703125" style="55" customWidth="1"/>
    <col min="5639" max="5639" width="13" style="55" customWidth="1"/>
    <col min="5640" max="5640" width="0.5703125" style="55" customWidth="1"/>
    <col min="5641" max="5641" width="12.85546875" style="55" customWidth="1"/>
    <col min="5642" max="5642" width="0.5703125" style="55" customWidth="1"/>
    <col min="5643" max="5643" width="12.7109375" style="55" customWidth="1"/>
    <col min="5644" max="5644" width="10.85546875" style="55" bestFit="1" customWidth="1"/>
    <col min="5645" max="5645" width="11.140625" style="55" bestFit="1" customWidth="1"/>
    <col min="5646" max="5646" width="10.85546875" style="55" bestFit="1" customWidth="1"/>
    <col min="5647" max="5888" width="9.140625" style="55"/>
    <col min="5889" max="5891" width="1.140625" style="55" customWidth="1"/>
    <col min="5892" max="5892" width="37.42578125" style="55" customWidth="1"/>
    <col min="5893" max="5893" width="12.85546875" style="55" customWidth="1"/>
    <col min="5894" max="5894" width="0.5703125" style="55" customWidth="1"/>
    <col min="5895" max="5895" width="13" style="55" customWidth="1"/>
    <col min="5896" max="5896" width="0.5703125" style="55" customWidth="1"/>
    <col min="5897" max="5897" width="12.85546875" style="55" customWidth="1"/>
    <col min="5898" max="5898" width="0.5703125" style="55" customWidth="1"/>
    <col min="5899" max="5899" width="12.7109375" style="55" customWidth="1"/>
    <col min="5900" max="5900" width="10.85546875" style="55" bestFit="1" customWidth="1"/>
    <col min="5901" max="5901" width="11.140625" style="55" bestFit="1" customWidth="1"/>
    <col min="5902" max="5902" width="10.85546875" style="55" bestFit="1" customWidth="1"/>
    <col min="5903" max="6144" width="9.140625" style="55"/>
    <col min="6145" max="6147" width="1.140625" style="55" customWidth="1"/>
    <col min="6148" max="6148" width="37.42578125" style="55" customWidth="1"/>
    <col min="6149" max="6149" width="12.85546875" style="55" customWidth="1"/>
    <col min="6150" max="6150" width="0.5703125" style="55" customWidth="1"/>
    <col min="6151" max="6151" width="13" style="55" customWidth="1"/>
    <col min="6152" max="6152" width="0.5703125" style="55" customWidth="1"/>
    <col min="6153" max="6153" width="12.85546875" style="55" customWidth="1"/>
    <col min="6154" max="6154" width="0.5703125" style="55" customWidth="1"/>
    <col min="6155" max="6155" width="12.7109375" style="55" customWidth="1"/>
    <col min="6156" max="6156" width="10.85546875" style="55" bestFit="1" customWidth="1"/>
    <col min="6157" max="6157" width="11.140625" style="55" bestFit="1" customWidth="1"/>
    <col min="6158" max="6158" width="10.85546875" style="55" bestFit="1" customWidth="1"/>
    <col min="6159" max="6400" width="9.140625" style="55"/>
    <col min="6401" max="6403" width="1.140625" style="55" customWidth="1"/>
    <col min="6404" max="6404" width="37.42578125" style="55" customWidth="1"/>
    <col min="6405" max="6405" width="12.85546875" style="55" customWidth="1"/>
    <col min="6406" max="6406" width="0.5703125" style="55" customWidth="1"/>
    <col min="6407" max="6407" width="13" style="55" customWidth="1"/>
    <col min="6408" max="6408" width="0.5703125" style="55" customWidth="1"/>
    <col min="6409" max="6409" width="12.85546875" style="55" customWidth="1"/>
    <col min="6410" max="6410" width="0.5703125" style="55" customWidth="1"/>
    <col min="6411" max="6411" width="12.7109375" style="55" customWidth="1"/>
    <col min="6412" max="6412" width="10.85546875" style="55" bestFit="1" customWidth="1"/>
    <col min="6413" max="6413" width="11.140625" style="55" bestFit="1" customWidth="1"/>
    <col min="6414" max="6414" width="10.85546875" style="55" bestFit="1" customWidth="1"/>
    <col min="6415" max="6656" width="9.140625" style="55"/>
    <col min="6657" max="6659" width="1.140625" style="55" customWidth="1"/>
    <col min="6660" max="6660" width="37.42578125" style="55" customWidth="1"/>
    <col min="6661" max="6661" width="12.85546875" style="55" customWidth="1"/>
    <col min="6662" max="6662" width="0.5703125" style="55" customWidth="1"/>
    <col min="6663" max="6663" width="13" style="55" customWidth="1"/>
    <col min="6664" max="6664" width="0.5703125" style="55" customWidth="1"/>
    <col min="6665" max="6665" width="12.85546875" style="55" customWidth="1"/>
    <col min="6666" max="6666" width="0.5703125" style="55" customWidth="1"/>
    <col min="6667" max="6667" width="12.7109375" style="55" customWidth="1"/>
    <col min="6668" max="6668" width="10.85546875" style="55" bestFit="1" customWidth="1"/>
    <col min="6669" max="6669" width="11.140625" style="55" bestFit="1" customWidth="1"/>
    <col min="6670" max="6670" width="10.85546875" style="55" bestFit="1" customWidth="1"/>
    <col min="6671" max="6912" width="9.140625" style="55"/>
    <col min="6913" max="6915" width="1.140625" style="55" customWidth="1"/>
    <col min="6916" max="6916" width="37.42578125" style="55" customWidth="1"/>
    <col min="6917" max="6917" width="12.85546875" style="55" customWidth="1"/>
    <col min="6918" max="6918" width="0.5703125" style="55" customWidth="1"/>
    <col min="6919" max="6919" width="13" style="55" customWidth="1"/>
    <col min="6920" max="6920" width="0.5703125" style="55" customWidth="1"/>
    <col min="6921" max="6921" width="12.85546875" style="55" customWidth="1"/>
    <col min="6922" max="6922" width="0.5703125" style="55" customWidth="1"/>
    <col min="6923" max="6923" width="12.7109375" style="55" customWidth="1"/>
    <col min="6924" max="6924" width="10.85546875" style="55" bestFit="1" customWidth="1"/>
    <col min="6925" max="6925" width="11.140625" style="55" bestFit="1" customWidth="1"/>
    <col min="6926" max="6926" width="10.85546875" style="55" bestFit="1" customWidth="1"/>
    <col min="6927" max="7168" width="9.140625" style="55"/>
    <col min="7169" max="7171" width="1.140625" style="55" customWidth="1"/>
    <col min="7172" max="7172" width="37.42578125" style="55" customWidth="1"/>
    <col min="7173" max="7173" width="12.85546875" style="55" customWidth="1"/>
    <col min="7174" max="7174" width="0.5703125" style="55" customWidth="1"/>
    <col min="7175" max="7175" width="13" style="55" customWidth="1"/>
    <col min="7176" max="7176" width="0.5703125" style="55" customWidth="1"/>
    <col min="7177" max="7177" width="12.85546875" style="55" customWidth="1"/>
    <col min="7178" max="7178" width="0.5703125" style="55" customWidth="1"/>
    <col min="7179" max="7179" width="12.7109375" style="55" customWidth="1"/>
    <col min="7180" max="7180" width="10.85546875" style="55" bestFit="1" customWidth="1"/>
    <col min="7181" max="7181" width="11.140625" style="55" bestFit="1" customWidth="1"/>
    <col min="7182" max="7182" width="10.85546875" style="55" bestFit="1" customWidth="1"/>
    <col min="7183" max="7424" width="9.140625" style="55"/>
    <col min="7425" max="7427" width="1.140625" style="55" customWidth="1"/>
    <col min="7428" max="7428" width="37.42578125" style="55" customWidth="1"/>
    <col min="7429" max="7429" width="12.85546875" style="55" customWidth="1"/>
    <col min="7430" max="7430" width="0.5703125" style="55" customWidth="1"/>
    <col min="7431" max="7431" width="13" style="55" customWidth="1"/>
    <col min="7432" max="7432" width="0.5703125" style="55" customWidth="1"/>
    <col min="7433" max="7433" width="12.85546875" style="55" customWidth="1"/>
    <col min="7434" max="7434" width="0.5703125" style="55" customWidth="1"/>
    <col min="7435" max="7435" width="12.7109375" style="55" customWidth="1"/>
    <col min="7436" max="7436" width="10.85546875" style="55" bestFit="1" customWidth="1"/>
    <col min="7437" max="7437" width="11.140625" style="55" bestFit="1" customWidth="1"/>
    <col min="7438" max="7438" width="10.85546875" style="55" bestFit="1" customWidth="1"/>
    <col min="7439" max="7680" width="9.140625" style="55"/>
    <col min="7681" max="7683" width="1.140625" style="55" customWidth="1"/>
    <col min="7684" max="7684" width="37.42578125" style="55" customWidth="1"/>
    <col min="7685" max="7685" width="12.85546875" style="55" customWidth="1"/>
    <col min="7686" max="7686" width="0.5703125" style="55" customWidth="1"/>
    <col min="7687" max="7687" width="13" style="55" customWidth="1"/>
    <col min="7688" max="7688" width="0.5703125" style="55" customWidth="1"/>
    <col min="7689" max="7689" width="12.85546875" style="55" customWidth="1"/>
    <col min="7690" max="7690" width="0.5703125" style="55" customWidth="1"/>
    <col min="7691" max="7691" width="12.7109375" style="55" customWidth="1"/>
    <col min="7692" max="7692" width="10.85546875" style="55" bestFit="1" customWidth="1"/>
    <col min="7693" max="7693" width="11.140625" style="55" bestFit="1" customWidth="1"/>
    <col min="7694" max="7694" width="10.85546875" style="55" bestFit="1" customWidth="1"/>
    <col min="7695" max="7936" width="9.140625" style="55"/>
    <col min="7937" max="7939" width="1.140625" style="55" customWidth="1"/>
    <col min="7940" max="7940" width="37.42578125" style="55" customWidth="1"/>
    <col min="7941" max="7941" width="12.85546875" style="55" customWidth="1"/>
    <col min="7942" max="7942" width="0.5703125" style="55" customWidth="1"/>
    <col min="7943" max="7943" width="13" style="55" customWidth="1"/>
    <col min="7944" max="7944" width="0.5703125" style="55" customWidth="1"/>
    <col min="7945" max="7945" width="12.85546875" style="55" customWidth="1"/>
    <col min="7946" max="7946" width="0.5703125" style="55" customWidth="1"/>
    <col min="7947" max="7947" width="12.7109375" style="55" customWidth="1"/>
    <col min="7948" max="7948" width="10.85546875" style="55" bestFit="1" customWidth="1"/>
    <col min="7949" max="7949" width="11.140625" style="55" bestFit="1" customWidth="1"/>
    <col min="7950" max="7950" width="10.85546875" style="55" bestFit="1" customWidth="1"/>
    <col min="7951" max="8192" width="9.140625" style="55"/>
    <col min="8193" max="8195" width="1.140625" style="55" customWidth="1"/>
    <col min="8196" max="8196" width="37.42578125" style="55" customWidth="1"/>
    <col min="8197" max="8197" width="12.85546875" style="55" customWidth="1"/>
    <col min="8198" max="8198" width="0.5703125" style="55" customWidth="1"/>
    <col min="8199" max="8199" width="13" style="55" customWidth="1"/>
    <col min="8200" max="8200" width="0.5703125" style="55" customWidth="1"/>
    <col min="8201" max="8201" width="12.85546875" style="55" customWidth="1"/>
    <col min="8202" max="8202" width="0.5703125" style="55" customWidth="1"/>
    <col min="8203" max="8203" width="12.7109375" style="55" customWidth="1"/>
    <col min="8204" max="8204" width="10.85546875" style="55" bestFit="1" customWidth="1"/>
    <col min="8205" max="8205" width="11.140625" style="55" bestFit="1" customWidth="1"/>
    <col min="8206" max="8206" width="10.85546875" style="55" bestFit="1" customWidth="1"/>
    <col min="8207" max="8448" width="9.140625" style="55"/>
    <col min="8449" max="8451" width="1.140625" style="55" customWidth="1"/>
    <col min="8452" max="8452" width="37.42578125" style="55" customWidth="1"/>
    <col min="8453" max="8453" width="12.85546875" style="55" customWidth="1"/>
    <col min="8454" max="8454" width="0.5703125" style="55" customWidth="1"/>
    <col min="8455" max="8455" width="13" style="55" customWidth="1"/>
    <col min="8456" max="8456" width="0.5703125" style="55" customWidth="1"/>
    <col min="8457" max="8457" width="12.85546875" style="55" customWidth="1"/>
    <col min="8458" max="8458" width="0.5703125" style="55" customWidth="1"/>
    <col min="8459" max="8459" width="12.7109375" style="55" customWidth="1"/>
    <col min="8460" max="8460" width="10.85546875" style="55" bestFit="1" customWidth="1"/>
    <col min="8461" max="8461" width="11.140625" style="55" bestFit="1" customWidth="1"/>
    <col min="8462" max="8462" width="10.85546875" style="55" bestFit="1" customWidth="1"/>
    <col min="8463" max="8704" width="9.140625" style="55"/>
    <col min="8705" max="8707" width="1.140625" style="55" customWidth="1"/>
    <col min="8708" max="8708" width="37.42578125" style="55" customWidth="1"/>
    <col min="8709" max="8709" width="12.85546875" style="55" customWidth="1"/>
    <col min="8710" max="8710" width="0.5703125" style="55" customWidth="1"/>
    <col min="8711" max="8711" width="13" style="55" customWidth="1"/>
    <col min="8712" max="8712" width="0.5703125" style="55" customWidth="1"/>
    <col min="8713" max="8713" width="12.85546875" style="55" customWidth="1"/>
    <col min="8714" max="8714" width="0.5703125" style="55" customWidth="1"/>
    <col min="8715" max="8715" width="12.7109375" style="55" customWidth="1"/>
    <col min="8716" max="8716" width="10.85546875" style="55" bestFit="1" customWidth="1"/>
    <col min="8717" max="8717" width="11.140625" style="55" bestFit="1" customWidth="1"/>
    <col min="8718" max="8718" width="10.85546875" style="55" bestFit="1" customWidth="1"/>
    <col min="8719" max="8960" width="9.140625" style="55"/>
    <col min="8961" max="8963" width="1.140625" style="55" customWidth="1"/>
    <col min="8964" max="8964" width="37.42578125" style="55" customWidth="1"/>
    <col min="8965" max="8965" width="12.85546875" style="55" customWidth="1"/>
    <col min="8966" max="8966" width="0.5703125" style="55" customWidth="1"/>
    <col min="8967" max="8967" width="13" style="55" customWidth="1"/>
    <col min="8968" max="8968" width="0.5703125" style="55" customWidth="1"/>
    <col min="8969" max="8969" width="12.85546875" style="55" customWidth="1"/>
    <col min="8970" max="8970" width="0.5703125" style="55" customWidth="1"/>
    <col min="8971" max="8971" width="12.7109375" style="55" customWidth="1"/>
    <col min="8972" max="8972" width="10.85546875" style="55" bestFit="1" customWidth="1"/>
    <col min="8973" max="8973" width="11.140625" style="55" bestFit="1" customWidth="1"/>
    <col min="8974" max="8974" width="10.85546875" style="55" bestFit="1" customWidth="1"/>
    <col min="8975" max="9216" width="9.140625" style="55"/>
    <col min="9217" max="9219" width="1.140625" style="55" customWidth="1"/>
    <col min="9220" max="9220" width="37.42578125" style="55" customWidth="1"/>
    <col min="9221" max="9221" width="12.85546875" style="55" customWidth="1"/>
    <col min="9222" max="9222" width="0.5703125" style="55" customWidth="1"/>
    <col min="9223" max="9223" width="13" style="55" customWidth="1"/>
    <col min="9224" max="9224" width="0.5703125" style="55" customWidth="1"/>
    <col min="9225" max="9225" width="12.85546875" style="55" customWidth="1"/>
    <col min="9226" max="9226" width="0.5703125" style="55" customWidth="1"/>
    <col min="9227" max="9227" width="12.7109375" style="55" customWidth="1"/>
    <col min="9228" max="9228" width="10.85546875" style="55" bestFit="1" customWidth="1"/>
    <col min="9229" max="9229" width="11.140625" style="55" bestFit="1" customWidth="1"/>
    <col min="9230" max="9230" width="10.85546875" style="55" bestFit="1" customWidth="1"/>
    <col min="9231" max="9472" width="9.140625" style="55"/>
    <col min="9473" max="9475" width="1.140625" style="55" customWidth="1"/>
    <col min="9476" max="9476" width="37.42578125" style="55" customWidth="1"/>
    <col min="9477" max="9477" width="12.85546875" style="55" customWidth="1"/>
    <col min="9478" max="9478" width="0.5703125" style="55" customWidth="1"/>
    <col min="9479" max="9479" width="13" style="55" customWidth="1"/>
    <col min="9480" max="9480" width="0.5703125" style="55" customWidth="1"/>
    <col min="9481" max="9481" width="12.85546875" style="55" customWidth="1"/>
    <col min="9482" max="9482" width="0.5703125" style="55" customWidth="1"/>
    <col min="9483" max="9483" width="12.7109375" style="55" customWidth="1"/>
    <col min="9484" max="9484" width="10.85546875" style="55" bestFit="1" customWidth="1"/>
    <col min="9485" max="9485" width="11.140625" style="55" bestFit="1" customWidth="1"/>
    <col min="9486" max="9486" width="10.85546875" style="55" bestFit="1" customWidth="1"/>
    <col min="9487" max="9728" width="9.140625" style="55"/>
    <col min="9729" max="9731" width="1.140625" style="55" customWidth="1"/>
    <col min="9732" max="9732" width="37.42578125" style="55" customWidth="1"/>
    <col min="9733" max="9733" width="12.85546875" style="55" customWidth="1"/>
    <col min="9734" max="9734" width="0.5703125" style="55" customWidth="1"/>
    <col min="9735" max="9735" width="13" style="55" customWidth="1"/>
    <col min="9736" max="9736" width="0.5703125" style="55" customWidth="1"/>
    <col min="9737" max="9737" width="12.85546875" style="55" customWidth="1"/>
    <col min="9738" max="9738" width="0.5703125" style="55" customWidth="1"/>
    <col min="9739" max="9739" width="12.7109375" style="55" customWidth="1"/>
    <col min="9740" max="9740" width="10.85546875" style="55" bestFit="1" customWidth="1"/>
    <col min="9741" max="9741" width="11.140625" style="55" bestFit="1" customWidth="1"/>
    <col min="9742" max="9742" width="10.85546875" style="55" bestFit="1" customWidth="1"/>
    <col min="9743" max="9984" width="9.140625" style="55"/>
    <col min="9985" max="9987" width="1.140625" style="55" customWidth="1"/>
    <col min="9988" max="9988" width="37.42578125" style="55" customWidth="1"/>
    <col min="9989" max="9989" width="12.85546875" style="55" customWidth="1"/>
    <col min="9990" max="9990" width="0.5703125" style="55" customWidth="1"/>
    <col min="9991" max="9991" width="13" style="55" customWidth="1"/>
    <col min="9992" max="9992" width="0.5703125" style="55" customWidth="1"/>
    <col min="9993" max="9993" width="12.85546875" style="55" customWidth="1"/>
    <col min="9994" max="9994" width="0.5703125" style="55" customWidth="1"/>
    <col min="9995" max="9995" width="12.7109375" style="55" customWidth="1"/>
    <col min="9996" max="9996" width="10.85546875" style="55" bestFit="1" customWidth="1"/>
    <col min="9997" max="9997" width="11.140625" style="55" bestFit="1" customWidth="1"/>
    <col min="9998" max="9998" width="10.85546875" style="55" bestFit="1" customWidth="1"/>
    <col min="9999" max="10240" width="9.140625" style="55"/>
    <col min="10241" max="10243" width="1.140625" style="55" customWidth="1"/>
    <col min="10244" max="10244" width="37.42578125" style="55" customWidth="1"/>
    <col min="10245" max="10245" width="12.85546875" style="55" customWidth="1"/>
    <col min="10246" max="10246" width="0.5703125" style="55" customWidth="1"/>
    <col min="10247" max="10247" width="13" style="55" customWidth="1"/>
    <col min="10248" max="10248" width="0.5703125" style="55" customWidth="1"/>
    <col min="10249" max="10249" width="12.85546875" style="55" customWidth="1"/>
    <col min="10250" max="10250" width="0.5703125" style="55" customWidth="1"/>
    <col min="10251" max="10251" width="12.7109375" style="55" customWidth="1"/>
    <col min="10252" max="10252" width="10.85546875" style="55" bestFit="1" customWidth="1"/>
    <col min="10253" max="10253" width="11.140625" style="55" bestFit="1" customWidth="1"/>
    <col min="10254" max="10254" width="10.85546875" style="55" bestFit="1" customWidth="1"/>
    <col min="10255" max="10496" width="9.140625" style="55"/>
    <col min="10497" max="10499" width="1.140625" style="55" customWidth="1"/>
    <col min="10500" max="10500" width="37.42578125" style="55" customWidth="1"/>
    <col min="10501" max="10501" width="12.85546875" style="55" customWidth="1"/>
    <col min="10502" max="10502" width="0.5703125" style="55" customWidth="1"/>
    <col min="10503" max="10503" width="13" style="55" customWidth="1"/>
    <col min="10504" max="10504" width="0.5703125" style="55" customWidth="1"/>
    <col min="10505" max="10505" width="12.85546875" style="55" customWidth="1"/>
    <col min="10506" max="10506" width="0.5703125" style="55" customWidth="1"/>
    <col min="10507" max="10507" width="12.7109375" style="55" customWidth="1"/>
    <col min="10508" max="10508" width="10.85546875" style="55" bestFit="1" customWidth="1"/>
    <col min="10509" max="10509" width="11.140625" style="55" bestFit="1" customWidth="1"/>
    <col min="10510" max="10510" width="10.85546875" style="55" bestFit="1" customWidth="1"/>
    <col min="10511" max="10752" width="9.140625" style="55"/>
    <col min="10753" max="10755" width="1.140625" style="55" customWidth="1"/>
    <col min="10756" max="10756" width="37.42578125" style="55" customWidth="1"/>
    <col min="10757" max="10757" width="12.85546875" style="55" customWidth="1"/>
    <col min="10758" max="10758" width="0.5703125" style="55" customWidth="1"/>
    <col min="10759" max="10759" width="13" style="55" customWidth="1"/>
    <col min="10760" max="10760" width="0.5703125" style="55" customWidth="1"/>
    <col min="10761" max="10761" width="12.85546875" style="55" customWidth="1"/>
    <col min="10762" max="10762" width="0.5703125" style="55" customWidth="1"/>
    <col min="10763" max="10763" width="12.7109375" style="55" customWidth="1"/>
    <col min="10764" max="10764" width="10.85546875" style="55" bestFit="1" customWidth="1"/>
    <col min="10765" max="10765" width="11.140625" style="55" bestFit="1" customWidth="1"/>
    <col min="10766" max="10766" width="10.85546875" style="55" bestFit="1" customWidth="1"/>
    <col min="10767" max="11008" width="9.140625" style="55"/>
    <col min="11009" max="11011" width="1.140625" style="55" customWidth="1"/>
    <col min="11012" max="11012" width="37.42578125" style="55" customWidth="1"/>
    <col min="11013" max="11013" width="12.85546875" style="55" customWidth="1"/>
    <col min="11014" max="11014" width="0.5703125" style="55" customWidth="1"/>
    <col min="11015" max="11015" width="13" style="55" customWidth="1"/>
    <col min="11016" max="11016" width="0.5703125" style="55" customWidth="1"/>
    <col min="11017" max="11017" width="12.85546875" style="55" customWidth="1"/>
    <col min="11018" max="11018" width="0.5703125" style="55" customWidth="1"/>
    <col min="11019" max="11019" width="12.7109375" style="55" customWidth="1"/>
    <col min="11020" max="11020" width="10.85546875" style="55" bestFit="1" customWidth="1"/>
    <col min="11021" max="11021" width="11.140625" style="55" bestFit="1" customWidth="1"/>
    <col min="11022" max="11022" width="10.85546875" style="55" bestFit="1" customWidth="1"/>
    <col min="11023" max="11264" width="9.140625" style="55"/>
    <col min="11265" max="11267" width="1.140625" style="55" customWidth="1"/>
    <col min="11268" max="11268" width="37.42578125" style="55" customWidth="1"/>
    <col min="11269" max="11269" width="12.85546875" style="55" customWidth="1"/>
    <col min="11270" max="11270" width="0.5703125" style="55" customWidth="1"/>
    <col min="11271" max="11271" width="13" style="55" customWidth="1"/>
    <col min="11272" max="11272" width="0.5703125" style="55" customWidth="1"/>
    <col min="11273" max="11273" width="12.85546875" style="55" customWidth="1"/>
    <col min="11274" max="11274" width="0.5703125" style="55" customWidth="1"/>
    <col min="11275" max="11275" width="12.7109375" style="55" customWidth="1"/>
    <col min="11276" max="11276" width="10.85546875" style="55" bestFit="1" customWidth="1"/>
    <col min="11277" max="11277" width="11.140625" style="55" bestFit="1" customWidth="1"/>
    <col min="11278" max="11278" width="10.85546875" style="55" bestFit="1" customWidth="1"/>
    <col min="11279" max="11520" width="9.140625" style="55"/>
    <col min="11521" max="11523" width="1.140625" style="55" customWidth="1"/>
    <col min="11524" max="11524" width="37.42578125" style="55" customWidth="1"/>
    <col min="11525" max="11525" width="12.85546875" style="55" customWidth="1"/>
    <col min="11526" max="11526" width="0.5703125" style="55" customWidth="1"/>
    <col min="11527" max="11527" width="13" style="55" customWidth="1"/>
    <col min="11528" max="11528" width="0.5703125" style="55" customWidth="1"/>
    <col min="11529" max="11529" width="12.85546875" style="55" customWidth="1"/>
    <col min="11530" max="11530" width="0.5703125" style="55" customWidth="1"/>
    <col min="11531" max="11531" width="12.7109375" style="55" customWidth="1"/>
    <col min="11532" max="11532" width="10.85546875" style="55" bestFit="1" customWidth="1"/>
    <col min="11533" max="11533" width="11.140625" style="55" bestFit="1" customWidth="1"/>
    <col min="11534" max="11534" width="10.85546875" style="55" bestFit="1" customWidth="1"/>
    <col min="11535" max="11776" width="9.140625" style="55"/>
    <col min="11777" max="11779" width="1.140625" style="55" customWidth="1"/>
    <col min="11780" max="11780" width="37.42578125" style="55" customWidth="1"/>
    <col min="11781" max="11781" width="12.85546875" style="55" customWidth="1"/>
    <col min="11782" max="11782" width="0.5703125" style="55" customWidth="1"/>
    <col min="11783" max="11783" width="13" style="55" customWidth="1"/>
    <col min="11784" max="11784" width="0.5703125" style="55" customWidth="1"/>
    <col min="11785" max="11785" width="12.85546875" style="55" customWidth="1"/>
    <col min="11786" max="11786" width="0.5703125" style="55" customWidth="1"/>
    <col min="11787" max="11787" width="12.7109375" style="55" customWidth="1"/>
    <col min="11788" max="11788" width="10.85546875" style="55" bestFit="1" customWidth="1"/>
    <col min="11789" max="11789" width="11.140625" style="55" bestFit="1" customWidth="1"/>
    <col min="11790" max="11790" width="10.85546875" style="55" bestFit="1" customWidth="1"/>
    <col min="11791" max="12032" width="9.140625" style="55"/>
    <col min="12033" max="12035" width="1.140625" style="55" customWidth="1"/>
    <col min="12036" max="12036" width="37.42578125" style="55" customWidth="1"/>
    <col min="12037" max="12037" width="12.85546875" style="55" customWidth="1"/>
    <col min="12038" max="12038" width="0.5703125" style="55" customWidth="1"/>
    <col min="12039" max="12039" width="13" style="55" customWidth="1"/>
    <col min="12040" max="12040" width="0.5703125" style="55" customWidth="1"/>
    <col min="12041" max="12041" width="12.85546875" style="55" customWidth="1"/>
    <col min="12042" max="12042" width="0.5703125" style="55" customWidth="1"/>
    <col min="12043" max="12043" width="12.7109375" style="55" customWidth="1"/>
    <col min="12044" max="12044" width="10.85546875" style="55" bestFit="1" customWidth="1"/>
    <col min="12045" max="12045" width="11.140625" style="55" bestFit="1" customWidth="1"/>
    <col min="12046" max="12046" width="10.85546875" style="55" bestFit="1" customWidth="1"/>
    <col min="12047" max="12288" width="9.140625" style="55"/>
    <col min="12289" max="12291" width="1.140625" style="55" customWidth="1"/>
    <col min="12292" max="12292" width="37.42578125" style="55" customWidth="1"/>
    <col min="12293" max="12293" width="12.85546875" style="55" customWidth="1"/>
    <col min="12294" max="12294" width="0.5703125" style="55" customWidth="1"/>
    <col min="12295" max="12295" width="13" style="55" customWidth="1"/>
    <col min="12296" max="12296" width="0.5703125" style="55" customWidth="1"/>
    <col min="12297" max="12297" width="12.85546875" style="55" customWidth="1"/>
    <col min="12298" max="12298" width="0.5703125" style="55" customWidth="1"/>
    <col min="12299" max="12299" width="12.7109375" style="55" customWidth="1"/>
    <col min="12300" max="12300" width="10.85546875" style="55" bestFit="1" customWidth="1"/>
    <col min="12301" max="12301" width="11.140625" style="55" bestFit="1" customWidth="1"/>
    <col min="12302" max="12302" width="10.85546875" style="55" bestFit="1" customWidth="1"/>
    <col min="12303" max="12544" width="9.140625" style="55"/>
    <col min="12545" max="12547" width="1.140625" style="55" customWidth="1"/>
    <col min="12548" max="12548" width="37.42578125" style="55" customWidth="1"/>
    <col min="12549" max="12549" width="12.85546875" style="55" customWidth="1"/>
    <col min="12550" max="12550" width="0.5703125" style="55" customWidth="1"/>
    <col min="12551" max="12551" width="13" style="55" customWidth="1"/>
    <col min="12552" max="12552" width="0.5703125" style="55" customWidth="1"/>
    <col min="12553" max="12553" width="12.85546875" style="55" customWidth="1"/>
    <col min="12554" max="12554" width="0.5703125" style="55" customWidth="1"/>
    <col min="12555" max="12555" width="12.7109375" style="55" customWidth="1"/>
    <col min="12556" max="12556" width="10.85546875" style="55" bestFit="1" customWidth="1"/>
    <col min="12557" max="12557" width="11.140625" style="55" bestFit="1" customWidth="1"/>
    <col min="12558" max="12558" width="10.85546875" style="55" bestFit="1" customWidth="1"/>
    <col min="12559" max="12800" width="9.140625" style="55"/>
    <col min="12801" max="12803" width="1.140625" style="55" customWidth="1"/>
    <col min="12804" max="12804" width="37.42578125" style="55" customWidth="1"/>
    <col min="12805" max="12805" width="12.85546875" style="55" customWidth="1"/>
    <col min="12806" max="12806" width="0.5703125" style="55" customWidth="1"/>
    <col min="12807" max="12807" width="13" style="55" customWidth="1"/>
    <col min="12808" max="12808" width="0.5703125" style="55" customWidth="1"/>
    <col min="12809" max="12809" width="12.85546875" style="55" customWidth="1"/>
    <col min="12810" max="12810" width="0.5703125" style="55" customWidth="1"/>
    <col min="12811" max="12811" width="12.7109375" style="55" customWidth="1"/>
    <col min="12812" max="12812" width="10.85546875" style="55" bestFit="1" customWidth="1"/>
    <col min="12813" max="12813" width="11.140625" style="55" bestFit="1" customWidth="1"/>
    <col min="12814" max="12814" width="10.85546875" style="55" bestFit="1" customWidth="1"/>
    <col min="12815" max="13056" width="9.140625" style="55"/>
    <col min="13057" max="13059" width="1.140625" style="55" customWidth="1"/>
    <col min="13060" max="13060" width="37.42578125" style="55" customWidth="1"/>
    <col min="13061" max="13061" width="12.85546875" style="55" customWidth="1"/>
    <col min="13062" max="13062" width="0.5703125" style="55" customWidth="1"/>
    <col min="13063" max="13063" width="13" style="55" customWidth="1"/>
    <col min="13064" max="13064" width="0.5703125" style="55" customWidth="1"/>
    <col min="13065" max="13065" width="12.85546875" style="55" customWidth="1"/>
    <col min="13066" max="13066" width="0.5703125" style="55" customWidth="1"/>
    <col min="13067" max="13067" width="12.7109375" style="55" customWidth="1"/>
    <col min="13068" max="13068" width="10.85546875" style="55" bestFit="1" customWidth="1"/>
    <col min="13069" max="13069" width="11.140625" style="55" bestFit="1" customWidth="1"/>
    <col min="13070" max="13070" width="10.85546875" style="55" bestFit="1" customWidth="1"/>
    <col min="13071" max="13312" width="9.140625" style="55"/>
    <col min="13313" max="13315" width="1.140625" style="55" customWidth="1"/>
    <col min="13316" max="13316" width="37.42578125" style="55" customWidth="1"/>
    <col min="13317" max="13317" width="12.85546875" style="55" customWidth="1"/>
    <col min="13318" max="13318" width="0.5703125" style="55" customWidth="1"/>
    <col min="13319" max="13319" width="13" style="55" customWidth="1"/>
    <col min="13320" max="13320" width="0.5703125" style="55" customWidth="1"/>
    <col min="13321" max="13321" width="12.85546875" style="55" customWidth="1"/>
    <col min="13322" max="13322" width="0.5703125" style="55" customWidth="1"/>
    <col min="13323" max="13323" width="12.7109375" style="55" customWidth="1"/>
    <col min="13324" max="13324" width="10.85546875" style="55" bestFit="1" customWidth="1"/>
    <col min="13325" max="13325" width="11.140625" style="55" bestFit="1" customWidth="1"/>
    <col min="13326" max="13326" width="10.85546875" style="55" bestFit="1" customWidth="1"/>
    <col min="13327" max="13568" width="9.140625" style="55"/>
    <col min="13569" max="13571" width="1.140625" style="55" customWidth="1"/>
    <col min="13572" max="13572" width="37.42578125" style="55" customWidth="1"/>
    <col min="13573" max="13573" width="12.85546875" style="55" customWidth="1"/>
    <col min="13574" max="13574" width="0.5703125" style="55" customWidth="1"/>
    <col min="13575" max="13575" width="13" style="55" customWidth="1"/>
    <col min="13576" max="13576" width="0.5703125" style="55" customWidth="1"/>
    <col min="13577" max="13577" width="12.85546875" style="55" customWidth="1"/>
    <col min="13578" max="13578" width="0.5703125" style="55" customWidth="1"/>
    <col min="13579" max="13579" width="12.7109375" style="55" customWidth="1"/>
    <col min="13580" max="13580" width="10.85546875" style="55" bestFit="1" customWidth="1"/>
    <col min="13581" max="13581" width="11.140625" style="55" bestFit="1" customWidth="1"/>
    <col min="13582" max="13582" width="10.85546875" style="55" bestFit="1" customWidth="1"/>
    <col min="13583" max="13824" width="9.140625" style="55"/>
    <col min="13825" max="13827" width="1.140625" style="55" customWidth="1"/>
    <col min="13828" max="13828" width="37.42578125" style="55" customWidth="1"/>
    <col min="13829" max="13829" width="12.85546875" style="55" customWidth="1"/>
    <col min="13830" max="13830" width="0.5703125" style="55" customWidth="1"/>
    <col min="13831" max="13831" width="13" style="55" customWidth="1"/>
    <col min="13832" max="13832" width="0.5703125" style="55" customWidth="1"/>
    <col min="13833" max="13833" width="12.85546875" style="55" customWidth="1"/>
    <col min="13834" max="13834" width="0.5703125" style="55" customWidth="1"/>
    <col min="13835" max="13835" width="12.7109375" style="55" customWidth="1"/>
    <col min="13836" max="13836" width="10.85546875" style="55" bestFit="1" customWidth="1"/>
    <col min="13837" max="13837" width="11.140625" style="55" bestFit="1" customWidth="1"/>
    <col min="13838" max="13838" width="10.85546875" style="55" bestFit="1" customWidth="1"/>
    <col min="13839" max="14080" width="9.140625" style="55"/>
    <col min="14081" max="14083" width="1.140625" style="55" customWidth="1"/>
    <col min="14084" max="14084" width="37.42578125" style="55" customWidth="1"/>
    <col min="14085" max="14085" width="12.85546875" style="55" customWidth="1"/>
    <col min="14086" max="14086" width="0.5703125" style="55" customWidth="1"/>
    <col min="14087" max="14087" width="13" style="55" customWidth="1"/>
    <col min="14088" max="14088" width="0.5703125" style="55" customWidth="1"/>
    <col min="14089" max="14089" width="12.85546875" style="55" customWidth="1"/>
    <col min="14090" max="14090" width="0.5703125" style="55" customWidth="1"/>
    <col min="14091" max="14091" width="12.7109375" style="55" customWidth="1"/>
    <col min="14092" max="14092" width="10.85546875" style="55" bestFit="1" customWidth="1"/>
    <col min="14093" max="14093" width="11.140625" style="55" bestFit="1" customWidth="1"/>
    <col min="14094" max="14094" width="10.85546875" style="55" bestFit="1" customWidth="1"/>
    <col min="14095" max="14336" width="9.140625" style="55"/>
    <col min="14337" max="14339" width="1.140625" style="55" customWidth="1"/>
    <col min="14340" max="14340" width="37.42578125" style="55" customWidth="1"/>
    <col min="14341" max="14341" width="12.85546875" style="55" customWidth="1"/>
    <col min="14342" max="14342" width="0.5703125" style="55" customWidth="1"/>
    <col min="14343" max="14343" width="13" style="55" customWidth="1"/>
    <col min="14344" max="14344" width="0.5703125" style="55" customWidth="1"/>
    <col min="14345" max="14345" width="12.85546875" style="55" customWidth="1"/>
    <col min="14346" max="14346" width="0.5703125" style="55" customWidth="1"/>
    <col min="14347" max="14347" width="12.7109375" style="55" customWidth="1"/>
    <col min="14348" max="14348" width="10.85546875" style="55" bestFit="1" customWidth="1"/>
    <col min="14349" max="14349" width="11.140625" style="55" bestFit="1" customWidth="1"/>
    <col min="14350" max="14350" width="10.85546875" style="55" bestFit="1" customWidth="1"/>
    <col min="14351" max="14592" width="9.140625" style="55"/>
    <col min="14593" max="14595" width="1.140625" style="55" customWidth="1"/>
    <col min="14596" max="14596" width="37.42578125" style="55" customWidth="1"/>
    <col min="14597" max="14597" width="12.85546875" style="55" customWidth="1"/>
    <col min="14598" max="14598" width="0.5703125" style="55" customWidth="1"/>
    <col min="14599" max="14599" width="13" style="55" customWidth="1"/>
    <col min="14600" max="14600" width="0.5703125" style="55" customWidth="1"/>
    <col min="14601" max="14601" width="12.85546875" style="55" customWidth="1"/>
    <col min="14602" max="14602" width="0.5703125" style="55" customWidth="1"/>
    <col min="14603" max="14603" width="12.7109375" style="55" customWidth="1"/>
    <col min="14604" max="14604" width="10.85546875" style="55" bestFit="1" customWidth="1"/>
    <col min="14605" max="14605" width="11.140625" style="55" bestFit="1" customWidth="1"/>
    <col min="14606" max="14606" width="10.85546875" style="55" bestFit="1" customWidth="1"/>
    <col min="14607" max="14848" width="9.140625" style="55"/>
    <col min="14849" max="14851" width="1.140625" style="55" customWidth="1"/>
    <col min="14852" max="14852" width="37.42578125" style="55" customWidth="1"/>
    <col min="14853" max="14853" width="12.85546875" style="55" customWidth="1"/>
    <col min="14854" max="14854" width="0.5703125" style="55" customWidth="1"/>
    <col min="14855" max="14855" width="13" style="55" customWidth="1"/>
    <col min="14856" max="14856" width="0.5703125" style="55" customWidth="1"/>
    <col min="14857" max="14857" width="12.85546875" style="55" customWidth="1"/>
    <col min="14858" max="14858" width="0.5703125" style="55" customWidth="1"/>
    <col min="14859" max="14859" width="12.7109375" style="55" customWidth="1"/>
    <col min="14860" max="14860" width="10.85546875" style="55" bestFit="1" customWidth="1"/>
    <col min="14861" max="14861" width="11.140625" style="55" bestFit="1" customWidth="1"/>
    <col min="14862" max="14862" width="10.85546875" style="55" bestFit="1" customWidth="1"/>
    <col min="14863" max="15104" width="9.140625" style="55"/>
    <col min="15105" max="15107" width="1.140625" style="55" customWidth="1"/>
    <col min="15108" max="15108" width="37.42578125" style="55" customWidth="1"/>
    <col min="15109" max="15109" width="12.85546875" style="55" customWidth="1"/>
    <col min="15110" max="15110" width="0.5703125" style="55" customWidth="1"/>
    <col min="15111" max="15111" width="13" style="55" customWidth="1"/>
    <col min="15112" max="15112" width="0.5703125" style="55" customWidth="1"/>
    <col min="15113" max="15113" width="12.85546875" style="55" customWidth="1"/>
    <col min="15114" max="15114" width="0.5703125" style="55" customWidth="1"/>
    <col min="15115" max="15115" width="12.7109375" style="55" customWidth="1"/>
    <col min="15116" max="15116" width="10.85546875" style="55" bestFit="1" customWidth="1"/>
    <col min="15117" max="15117" width="11.140625" style="55" bestFit="1" customWidth="1"/>
    <col min="15118" max="15118" width="10.85546875" style="55" bestFit="1" customWidth="1"/>
    <col min="15119" max="15360" width="9.140625" style="55"/>
    <col min="15361" max="15363" width="1.140625" style="55" customWidth="1"/>
    <col min="15364" max="15364" width="37.42578125" style="55" customWidth="1"/>
    <col min="15365" max="15365" width="12.85546875" style="55" customWidth="1"/>
    <col min="15366" max="15366" width="0.5703125" style="55" customWidth="1"/>
    <col min="15367" max="15367" width="13" style="55" customWidth="1"/>
    <col min="15368" max="15368" width="0.5703125" style="55" customWidth="1"/>
    <col min="15369" max="15369" width="12.85546875" style="55" customWidth="1"/>
    <col min="15370" max="15370" width="0.5703125" style="55" customWidth="1"/>
    <col min="15371" max="15371" width="12.7109375" style="55" customWidth="1"/>
    <col min="15372" max="15372" width="10.85546875" style="55" bestFit="1" customWidth="1"/>
    <col min="15373" max="15373" width="11.140625" style="55" bestFit="1" customWidth="1"/>
    <col min="15374" max="15374" width="10.85546875" style="55" bestFit="1" customWidth="1"/>
    <col min="15375" max="15616" width="9.140625" style="55"/>
    <col min="15617" max="15619" width="1.140625" style="55" customWidth="1"/>
    <col min="15620" max="15620" width="37.42578125" style="55" customWidth="1"/>
    <col min="15621" max="15621" width="12.85546875" style="55" customWidth="1"/>
    <col min="15622" max="15622" width="0.5703125" style="55" customWidth="1"/>
    <col min="15623" max="15623" width="13" style="55" customWidth="1"/>
    <col min="15624" max="15624" width="0.5703125" style="55" customWidth="1"/>
    <col min="15625" max="15625" width="12.85546875" style="55" customWidth="1"/>
    <col min="15626" max="15626" width="0.5703125" style="55" customWidth="1"/>
    <col min="15627" max="15627" width="12.7109375" style="55" customWidth="1"/>
    <col min="15628" max="15628" width="10.85546875" style="55" bestFit="1" customWidth="1"/>
    <col min="15629" max="15629" width="11.140625" style="55" bestFit="1" customWidth="1"/>
    <col min="15630" max="15630" width="10.85546875" style="55" bestFit="1" customWidth="1"/>
    <col min="15631" max="15872" width="9.140625" style="55"/>
    <col min="15873" max="15875" width="1.140625" style="55" customWidth="1"/>
    <col min="15876" max="15876" width="37.42578125" style="55" customWidth="1"/>
    <col min="15877" max="15877" width="12.85546875" style="55" customWidth="1"/>
    <col min="15878" max="15878" width="0.5703125" style="55" customWidth="1"/>
    <col min="15879" max="15879" width="13" style="55" customWidth="1"/>
    <col min="15880" max="15880" width="0.5703125" style="55" customWidth="1"/>
    <col min="15881" max="15881" width="12.85546875" style="55" customWidth="1"/>
    <col min="15882" max="15882" width="0.5703125" style="55" customWidth="1"/>
    <col min="15883" max="15883" width="12.7109375" style="55" customWidth="1"/>
    <col min="15884" max="15884" width="10.85546875" style="55" bestFit="1" customWidth="1"/>
    <col min="15885" max="15885" width="11.140625" style="55" bestFit="1" customWidth="1"/>
    <col min="15886" max="15886" width="10.85546875" style="55" bestFit="1" customWidth="1"/>
    <col min="15887" max="16128" width="9.140625" style="55"/>
    <col min="16129" max="16131" width="1.140625" style="55" customWidth="1"/>
    <col min="16132" max="16132" width="37.42578125" style="55" customWidth="1"/>
    <col min="16133" max="16133" width="12.85546875" style="55" customWidth="1"/>
    <col min="16134" max="16134" width="0.5703125" style="55" customWidth="1"/>
    <col min="16135" max="16135" width="13" style="55" customWidth="1"/>
    <col min="16136" max="16136" width="0.5703125" style="55" customWidth="1"/>
    <col min="16137" max="16137" width="12.85546875" style="55" customWidth="1"/>
    <col min="16138" max="16138" width="0.5703125" style="55" customWidth="1"/>
    <col min="16139" max="16139" width="12.7109375" style="55" customWidth="1"/>
    <col min="16140" max="16140" width="10.85546875" style="55" bestFit="1" customWidth="1"/>
    <col min="16141" max="16141" width="11.140625" style="55" bestFit="1" customWidth="1"/>
    <col min="16142" max="16142" width="10.85546875" style="55" bestFit="1" customWidth="1"/>
    <col min="16143" max="16384" width="9.140625" style="55"/>
  </cols>
  <sheetData>
    <row r="1" spans="1:13" ht="24" customHeight="1" x14ac:dyDescent="0.5">
      <c r="K1" s="137" t="s">
        <v>19</v>
      </c>
    </row>
    <row r="2" spans="1:13" ht="24" customHeight="1" x14ac:dyDescent="0.5">
      <c r="K2" s="137" t="s">
        <v>20</v>
      </c>
    </row>
    <row r="3" spans="1:13" s="54" customFormat="1" ht="24" customHeight="1" x14ac:dyDescent="0.5">
      <c r="A3" s="166" t="s">
        <v>1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42"/>
      <c r="M3" s="22"/>
    </row>
    <row r="4" spans="1:13" ht="24" customHeight="1" x14ac:dyDescent="0.5">
      <c r="A4" s="163" t="str">
        <f>'Statement of financial position'!A4</f>
        <v>BANGKOK ASSET INTERGROUP PUBLIC COMPANY LIMITED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</row>
    <row r="5" spans="1:13" ht="24" customHeight="1" x14ac:dyDescent="0.5">
      <c r="A5" s="163" t="s">
        <v>102</v>
      </c>
      <c r="B5" s="163"/>
      <c r="C5" s="163"/>
      <c r="D5" s="163"/>
      <c r="E5" s="163"/>
      <c r="F5" s="163"/>
      <c r="G5" s="163"/>
      <c r="H5" s="163"/>
      <c r="I5" s="163"/>
      <c r="J5" s="163"/>
      <c r="K5" s="163"/>
    </row>
    <row r="6" spans="1:13" ht="24" customHeight="1" x14ac:dyDescent="0.5">
      <c r="A6" s="163" t="s">
        <v>67</v>
      </c>
      <c r="B6" s="163"/>
      <c r="C6" s="163"/>
      <c r="D6" s="163"/>
      <c r="E6" s="163"/>
      <c r="F6" s="163"/>
      <c r="G6" s="163"/>
      <c r="H6" s="163"/>
      <c r="I6" s="163"/>
      <c r="J6" s="163"/>
      <c r="K6" s="163"/>
    </row>
    <row r="7" spans="1:13" ht="24" customHeight="1" x14ac:dyDescent="0.5">
      <c r="E7" s="54"/>
      <c r="F7" s="54"/>
      <c r="G7" s="54"/>
      <c r="H7" s="54"/>
      <c r="I7" s="167" t="s">
        <v>18</v>
      </c>
      <c r="J7" s="167"/>
      <c r="K7" s="167"/>
    </row>
    <row r="8" spans="1:13" ht="24" customHeight="1" x14ac:dyDescent="0.5">
      <c r="E8" s="54"/>
      <c r="F8" s="54"/>
      <c r="G8" s="54"/>
      <c r="H8" s="54"/>
      <c r="I8" s="141">
        <v>2026</v>
      </c>
      <c r="J8" s="142"/>
      <c r="K8" s="141">
        <v>2025</v>
      </c>
    </row>
    <row r="9" spans="1:13" ht="24" customHeight="1" x14ac:dyDescent="0.5">
      <c r="A9" s="55" t="s">
        <v>103</v>
      </c>
      <c r="E9" s="80"/>
      <c r="F9" s="80"/>
      <c r="G9" s="80"/>
      <c r="H9" s="80"/>
      <c r="I9" s="80"/>
      <c r="J9" s="80"/>
      <c r="K9" s="80"/>
    </row>
    <row r="10" spans="1:13" s="56" customFormat="1" ht="24" customHeight="1" x14ac:dyDescent="0.5">
      <c r="B10" s="56" t="s">
        <v>83</v>
      </c>
      <c r="E10" s="46"/>
      <c r="F10" s="46"/>
      <c r="G10" s="46"/>
      <c r="H10" s="46"/>
      <c r="I10" s="133">
        <v>-23577015.940000001</v>
      </c>
      <c r="J10" s="46"/>
      <c r="K10" s="46">
        <v>3781713.51</v>
      </c>
      <c r="L10" s="22"/>
      <c r="M10" s="2"/>
    </row>
    <row r="11" spans="1:13" ht="24" customHeight="1" x14ac:dyDescent="0.5">
      <c r="B11" s="55" t="s">
        <v>149</v>
      </c>
      <c r="E11" s="1"/>
      <c r="F11" s="1"/>
      <c r="G11" s="1"/>
      <c r="H11" s="1"/>
      <c r="I11" s="133"/>
      <c r="J11" s="1"/>
      <c r="K11" s="1"/>
    </row>
    <row r="12" spans="1:13" ht="24" customHeight="1" x14ac:dyDescent="0.5">
      <c r="C12" s="55" t="s">
        <v>150</v>
      </c>
      <c r="E12" s="1"/>
      <c r="F12" s="1"/>
      <c r="G12" s="1"/>
      <c r="H12" s="1"/>
      <c r="I12" s="133">
        <v>-45873.14</v>
      </c>
      <c r="J12" s="1"/>
      <c r="K12" s="1">
        <v>970451.88</v>
      </c>
    </row>
    <row r="13" spans="1:13" ht="24" customHeight="1" x14ac:dyDescent="0.5">
      <c r="C13" s="55" t="s">
        <v>104</v>
      </c>
      <c r="E13" s="1"/>
      <c r="F13" s="1"/>
      <c r="G13" s="1"/>
      <c r="H13" s="1"/>
      <c r="I13" s="1">
        <v>780971.65</v>
      </c>
      <c r="J13" s="1"/>
      <c r="K13" s="1">
        <v>1489308.5</v>
      </c>
    </row>
    <row r="14" spans="1:13" ht="24" customHeight="1" x14ac:dyDescent="0.5">
      <c r="C14" s="135" t="s">
        <v>105</v>
      </c>
      <c r="E14" s="1"/>
      <c r="F14" s="1"/>
      <c r="G14" s="1"/>
      <c r="H14" s="1"/>
      <c r="I14" s="82">
        <v>-14113.69</v>
      </c>
      <c r="J14" s="83"/>
      <c r="K14" s="82">
        <v>-68212.03</v>
      </c>
    </row>
    <row r="15" spans="1:13" ht="24" customHeight="1" x14ac:dyDescent="0.5">
      <c r="C15" s="135" t="s">
        <v>106</v>
      </c>
      <c r="E15" s="1"/>
      <c r="F15" s="1"/>
      <c r="G15" s="1"/>
      <c r="H15" s="1"/>
      <c r="I15" s="82">
        <v>-35373.879999999997</v>
      </c>
      <c r="J15" s="83"/>
      <c r="K15" s="81">
        <v>0</v>
      </c>
    </row>
    <row r="16" spans="1:13" ht="24" customHeight="1" x14ac:dyDescent="0.5">
      <c r="C16" s="55" t="s">
        <v>107</v>
      </c>
      <c r="E16" s="20"/>
      <c r="F16" s="1"/>
      <c r="G16" s="20"/>
      <c r="H16" s="1"/>
      <c r="I16" s="82">
        <v>1288798.3899999999</v>
      </c>
      <c r="J16" s="1"/>
      <c r="K16" s="20">
        <v>1321354.77</v>
      </c>
    </row>
    <row r="17" spans="2:14" ht="24" customHeight="1" x14ac:dyDescent="0.5">
      <c r="C17" s="55" t="s">
        <v>108</v>
      </c>
      <c r="E17" s="20"/>
      <c r="F17" s="1"/>
      <c r="G17" s="20"/>
      <c r="H17" s="1"/>
      <c r="I17" s="82">
        <v>-730335.57</v>
      </c>
      <c r="J17" s="1"/>
      <c r="K17" s="20">
        <v>476048.78</v>
      </c>
    </row>
    <row r="18" spans="2:14" ht="24" customHeight="1" x14ac:dyDescent="0.5">
      <c r="C18" s="55" t="s">
        <v>109</v>
      </c>
      <c r="E18" s="20"/>
      <c r="F18" s="1"/>
      <c r="G18" s="20"/>
      <c r="H18" s="1"/>
      <c r="I18" s="82">
        <v>362397.26</v>
      </c>
      <c r="J18" s="1"/>
      <c r="K18" s="81">
        <v>0</v>
      </c>
    </row>
    <row r="19" spans="2:14" ht="24" customHeight="1" x14ac:dyDescent="0.5">
      <c r="C19" s="55" t="s">
        <v>110</v>
      </c>
      <c r="E19" s="20"/>
      <c r="F19" s="1"/>
      <c r="G19" s="20"/>
      <c r="H19" s="1"/>
      <c r="I19" s="20">
        <v>903475.95</v>
      </c>
      <c r="J19" s="1"/>
      <c r="K19" s="131">
        <v>209384.02</v>
      </c>
    </row>
    <row r="20" spans="2:14" ht="24" customHeight="1" x14ac:dyDescent="0.5">
      <c r="C20" s="56" t="s">
        <v>111</v>
      </c>
      <c r="E20" s="20"/>
      <c r="F20" s="1"/>
      <c r="G20" s="20"/>
      <c r="H20" s="1"/>
      <c r="I20" s="20">
        <v>229365.69</v>
      </c>
      <c r="J20" s="22"/>
      <c r="K20" s="131">
        <v>262125.81</v>
      </c>
    </row>
    <row r="21" spans="2:14" ht="24" customHeight="1" x14ac:dyDescent="0.5">
      <c r="C21" s="135" t="s">
        <v>112</v>
      </c>
      <c r="E21" s="20"/>
      <c r="F21" s="1"/>
      <c r="G21" s="20"/>
      <c r="H21" s="1"/>
      <c r="I21" s="20">
        <v>102693.34</v>
      </c>
      <c r="J21" s="22"/>
      <c r="K21" s="85">
        <v>-380399.86</v>
      </c>
    </row>
    <row r="22" spans="2:14" ht="24" customHeight="1" x14ac:dyDescent="0.5">
      <c r="C22" s="94" t="s">
        <v>113</v>
      </c>
      <c r="E22" s="20"/>
      <c r="F22" s="20"/>
      <c r="G22" s="20"/>
      <c r="H22" s="20"/>
      <c r="I22" s="20">
        <v>-150000</v>
      </c>
      <c r="J22" s="20"/>
      <c r="K22" s="20">
        <v>40000</v>
      </c>
    </row>
    <row r="23" spans="2:14" ht="24" customHeight="1" x14ac:dyDescent="0.5">
      <c r="C23" s="55" t="s">
        <v>114</v>
      </c>
      <c r="E23" s="20"/>
      <c r="F23" s="20"/>
      <c r="G23" s="20"/>
      <c r="H23" s="20"/>
      <c r="I23" s="20">
        <v>-4351380.97</v>
      </c>
      <c r="J23" s="20"/>
      <c r="K23" s="20">
        <v>68775.42</v>
      </c>
    </row>
    <row r="24" spans="2:14" s="56" customFormat="1" ht="24" customHeight="1" x14ac:dyDescent="0.5">
      <c r="C24" s="56" t="s">
        <v>115</v>
      </c>
      <c r="E24" s="85"/>
      <c r="F24" s="85"/>
      <c r="G24" s="85"/>
      <c r="H24" s="85"/>
      <c r="I24" s="20">
        <v>47065231.590000004</v>
      </c>
      <c r="J24" s="85"/>
      <c r="K24" s="85">
        <v>-17722700.309999999</v>
      </c>
      <c r="L24" s="22"/>
      <c r="M24" s="2"/>
    </row>
    <row r="25" spans="2:14" ht="24" customHeight="1" x14ac:dyDescent="0.5">
      <c r="C25" s="55" t="s">
        <v>116</v>
      </c>
      <c r="E25" s="86"/>
      <c r="F25" s="1"/>
      <c r="G25" s="86"/>
      <c r="H25" s="1"/>
      <c r="I25" s="20">
        <v>-30425951.800000001</v>
      </c>
      <c r="J25" s="1"/>
      <c r="K25" s="86">
        <v>-25410922.420000002</v>
      </c>
    </row>
    <row r="26" spans="2:14" ht="24" customHeight="1" x14ac:dyDescent="0.5">
      <c r="C26" s="55" t="s">
        <v>117</v>
      </c>
      <c r="E26" s="20"/>
      <c r="F26" s="1"/>
      <c r="G26" s="20"/>
      <c r="H26" s="1"/>
      <c r="I26" s="20">
        <v>-1084620.28</v>
      </c>
      <c r="J26" s="1"/>
      <c r="K26" s="20">
        <v>-2285873.94</v>
      </c>
      <c r="N26" s="43"/>
    </row>
    <row r="27" spans="2:14" ht="24" customHeight="1" x14ac:dyDescent="0.5">
      <c r="C27" s="55" t="s">
        <v>118</v>
      </c>
      <c r="E27" s="20"/>
      <c r="F27" s="1"/>
      <c r="G27" s="20"/>
      <c r="H27" s="1"/>
      <c r="I27" s="20">
        <v>-4291532.2</v>
      </c>
      <c r="J27" s="1"/>
      <c r="K27" s="131">
        <v>-272064.67</v>
      </c>
    </row>
    <row r="28" spans="2:14" ht="24" customHeight="1" x14ac:dyDescent="0.5">
      <c r="C28" s="55" t="s">
        <v>151</v>
      </c>
      <c r="E28" s="20"/>
      <c r="F28" s="1"/>
      <c r="G28" s="20"/>
      <c r="H28" s="1"/>
      <c r="I28" s="20">
        <v>-633890.4</v>
      </c>
      <c r="J28" s="1"/>
      <c r="K28" s="81">
        <v>0</v>
      </c>
    </row>
    <row r="29" spans="2:14" ht="24" customHeight="1" x14ac:dyDescent="0.5">
      <c r="C29" s="55" t="s">
        <v>119</v>
      </c>
      <c r="E29" s="20"/>
      <c r="F29" s="1"/>
      <c r="G29" s="20"/>
      <c r="H29" s="1"/>
      <c r="I29" s="20">
        <v>2827697.49</v>
      </c>
      <c r="J29" s="1"/>
      <c r="K29" s="131">
        <v>-1055330.77</v>
      </c>
    </row>
    <row r="30" spans="2:14" s="94" customFormat="1" ht="24" customHeight="1" x14ac:dyDescent="0.5">
      <c r="B30" s="94" t="s">
        <v>120</v>
      </c>
      <c r="E30" s="99"/>
      <c r="F30" s="99"/>
      <c r="G30" s="99"/>
      <c r="H30" s="99"/>
      <c r="I30" s="145">
        <f>SUM(I10:J29)</f>
        <v>-11779456.509999998</v>
      </c>
      <c r="J30" s="99"/>
      <c r="K30" s="145">
        <f>SUM(K10:K29)</f>
        <v>-38576341.31000001</v>
      </c>
      <c r="L30" s="100"/>
      <c r="M30" s="100"/>
    </row>
    <row r="31" spans="2:14" s="94" customFormat="1" ht="24" customHeight="1" x14ac:dyDescent="0.5">
      <c r="E31" s="99"/>
      <c r="F31" s="99"/>
      <c r="G31" s="99"/>
      <c r="H31" s="99"/>
      <c r="I31" s="130"/>
      <c r="J31" s="146"/>
      <c r="K31" s="130"/>
      <c r="L31" s="100"/>
      <c r="M31" s="100"/>
    </row>
    <row r="32" spans="2:14" s="94" customFormat="1" ht="24" customHeight="1" x14ac:dyDescent="0.5">
      <c r="E32" s="99"/>
      <c r="F32" s="99"/>
      <c r="G32" s="99"/>
      <c r="H32" s="99"/>
      <c r="I32" s="130"/>
      <c r="J32" s="146"/>
      <c r="K32" s="130"/>
      <c r="L32" s="100"/>
      <c r="M32" s="100"/>
    </row>
    <row r="33" spans="1:256" ht="24" customHeight="1" x14ac:dyDescent="0.5">
      <c r="K33" s="137" t="s">
        <v>19</v>
      </c>
    </row>
    <row r="34" spans="1:256" ht="24" customHeight="1" x14ac:dyDescent="0.5">
      <c r="K34" s="137" t="s">
        <v>20</v>
      </c>
    </row>
    <row r="35" spans="1:256" ht="24" customHeight="1" x14ac:dyDescent="0.5">
      <c r="A35" s="166" t="s">
        <v>0</v>
      </c>
      <c r="B35" s="166"/>
      <c r="C35" s="166"/>
      <c r="D35" s="166"/>
      <c r="E35" s="166"/>
      <c r="F35" s="166"/>
      <c r="G35" s="166"/>
      <c r="H35" s="166"/>
      <c r="I35" s="166"/>
      <c r="J35" s="166"/>
      <c r="K35" s="166"/>
      <c r="L35" s="42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4"/>
      <c r="CA35" s="54"/>
      <c r="CB35" s="54"/>
      <c r="CC35" s="54"/>
      <c r="CD35" s="54"/>
      <c r="CE35" s="54"/>
      <c r="CF35" s="54"/>
      <c r="CG35" s="54"/>
      <c r="CH35" s="54"/>
      <c r="CI35" s="54"/>
      <c r="CJ35" s="54"/>
      <c r="CK35" s="54"/>
      <c r="CL35" s="54"/>
      <c r="CM35" s="54"/>
      <c r="CN35" s="54"/>
      <c r="CO35" s="54"/>
      <c r="CP35" s="54"/>
      <c r="CQ35" s="54"/>
      <c r="CR35" s="54"/>
      <c r="CS35" s="54"/>
      <c r="CT35" s="54"/>
      <c r="CU35" s="54"/>
      <c r="CV35" s="54"/>
      <c r="CW35" s="54"/>
      <c r="CX35" s="54"/>
      <c r="CY35" s="54"/>
      <c r="CZ35" s="54"/>
      <c r="DA35" s="54"/>
      <c r="DB35" s="54"/>
      <c r="DC35" s="54"/>
      <c r="DD35" s="54"/>
      <c r="DE35" s="54"/>
      <c r="DF35" s="54"/>
      <c r="DG35" s="54"/>
      <c r="DH35" s="54"/>
      <c r="DI35" s="54"/>
      <c r="DJ35" s="54"/>
      <c r="DK35" s="54"/>
      <c r="DL35" s="54"/>
      <c r="DM35" s="54"/>
      <c r="DN35" s="54"/>
      <c r="DO35" s="54"/>
      <c r="DP35" s="54"/>
      <c r="DQ35" s="54"/>
      <c r="DR35" s="54"/>
      <c r="DS35" s="54"/>
      <c r="DT35" s="54"/>
      <c r="DU35" s="54"/>
      <c r="DV35" s="54"/>
      <c r="DW35" s="54"/>
      <c r="DX35" s="54"/>
      <c r="DY35" s="54"/>
      <c r="DZ35" s="54"/>
      <c r="EA35" s="54"/>
      <c r="EB35" s="54"/>
      <c r="EC35" s="54"/>
      <c r="ED35" s="54"/>
      <c r="EE35" s="54"/>
      <c r="EF35" s="54"/>
      <c r="EG35" s="54"/>
      <c r="EH35" s="54"/>
      <c r="EI35" s="54"/>
      <c r="EJ35" s="54"/>
      <c r="EK35" s="54"/>
      <c r="EL35" s="54"/>
      <c r="EM35" s="54"/>
      <c r="EN35" s="54"/>
      <c r="EO35" s="54"/>
      <c r="EP35" s="54"/>
      <c r="EQ35" s="54"/>
      <c r="ER35" s="54"/>
      <c r="ES35" s="54"/>
      <c r="ET35" s="54"/>
      <c r="EU35" s="54"/>
      <c r="EV35" s="54"/>
      <c r="EW35" s="54"/>
      <c r="EX35" s="54"/>
      <c r="EY35" s="54"/>
      <c r="EZ35" s="54"/>
      <c r="FA35" s="54"/>
      <c r="FB35" s="54"/>
      <c r="FC35" s="54"/>
      <c r="FD35" s="54"/>
      <c r="FE35" s="54"/>
      <c r="FF35" s="54"/>
      <c r="FG35" s="54"/>
      <c r="FH35" s="54"/>
      <c r="FI35" s="54"/>
      <c r="FJ35" s="54"/>
      <c r="FK35" s="54"/>
      <c r="FL35" s="54"/>
      <c r="FM35" s="54"/>
      <c r="FN35" s="54"/>
      <c r="FO35" s="54"/>
      <c r="FP35" s="54"/>
      <c r="FQ35" s="54"/>
      <c r="FR35" s="54"/>
      <c r="FS35" s="54"/>
      <c r="FT35" s="54"/>
      <c r="FU35" s="54"/>
      <c r="FV35" s="54"/>
      <c r="FW35" s="54"/>
      <c r="FX35" s="54"/>
      <c r="FY35" s="54"/>
      <c r="FZ35" s="54"/>
      <c r="GA35" s="54"/>
      <c r="GB35" s="54"/>
      <c r="GC35" s="54"/>
      <c r="GD35" s="54"/>
      <c r="GE35" s="54"/>
      <c r="GF35" s="54"/>
      <c r="GG35" s="54"/>
      <c r="GH35" s="54"/>
      <c r="GI35" s="54"/>
      <c r="GJ35" s="54"/>
      <c r="GK35" s="54"/>
      <c r="GL35" s="54"/>
      <c r="GM35" s="54"/>
      <c r="GN35" s="54"/>
      <c r="GO35" s="54"/>
      <c r="GP35" s="54"/>
      <c r="GQ35" s="54"/>
      <c r="GR35" s="54"/>
      <c r="GS35" s="54"/>
      <c r="GT35" s="54"/>
      <c r="GU35" s="54"/>
      <c r="GV35" s="54"/>
      <c r="GW35" s="54"/>
      <c r="GX35" s="54"/>
      <c r="GY35" s="54"/>
      <c r="GZ35" s="54"/>
      <c r="HA35" s="54"/>
      <c r="HB35" s="54"/>
      <c r="HC35" s="54"/>
      <c r="HD35" s="54"/>
      <c r="HE35" s="54"/>
      <c r="HF35" s="54"/>
      <c r="HG35" s="54"/>
      <c r="HH35" s="54"/>
      <c r="HI35" s="54"/>
      <c r="HJ35" s="54"/>
      <c r="HK35" s="54"/>
      <c r="HL35" s="54"/>
      <c r="HM35" s="54"/>
      <c r="HN35" s="54"/>
      <c r="HO35" s="54"/>
      <c r="HP35" s="54"/>
      <c r="HQ35" s="54"/>
      <c r="HR35" s="54"/>
      <c r="HS35" s="54"/>
      <c r="HT35" s="54"/>
      <c r="HU35" s="54"/>
      <c r="HV35" s="54"/>
      <c r="HW35" s="54"/>
      <c r="HX35" s="54"/>
      <c r="HY35" s="54"/>
      <c r="HZ35" s="54"/>
      <c r="IA35" s="54"/>
      <c r="IB35" s="54"/>
      <c r="IC35" s="54"/>
      <c r="ID35" s="54"/>
      <c r="IE35" s="54"/>
      <c r="IF35" s="54"/>
      <c r="IG35" s="54"/>
      <c r="IH35" s="54"/>
      <c r="II35" s="54"/>
      <c r="IJ35" s="54"/>
      <c r="IK35" s="54"/>
      <c r="IL35" s="54"/>
      <c r="IM35" s="54"/>
      <c r="IN35" s="54"/>
      <c r="IO35" s="54"/>
      <c r="IP35" s="54"/>
      <c r="IQ35" s="54"/>
      <c r="IR35" s="54"/>
      <c r="IS35" s="54"/>
      <c r="IT35" s="54"/>
      <c r="IU35" s="54"/>
      <c r="IV35" s="54"/>
    </row>
    <row r="36" spans="1:256" ht="24" customHeight="1" x14ac:dyDescent="0.5">
      <c r="A36" s="163" t="str">
        <f>Cashflows!A4</f>
        <v>BANGKOK ASSET INTERGROUP PUBLIC COMPANY LIMITED</v>
      </c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256" ht="24" customHeight="1" x14ac:dyDescent="0.5">
      <c r="A37" s="164" t="s">
        <v>121</v>
      </c>
      <c r="B37" s="164"/>
      <c r="C37" s="164"/>
      <c r="D37" s="164"/>
      <c r="E37" s="164"/>
      <c r="F37" s="164"/>
      <c r="G37" s="164"/>
      <c r="H37" s="164"/>
      <c r="I37" s="164"/>
      <c r="J37" s="164"/>
      <c r="K37" s="164"/>
    </row>
    <row r="38" spans="1:256" ht="24" customHeight="1" x14ac:dyDescent="0.5">
      <c r="A38" s="163" t="str">
        <f>$A$6</f>
        <v>FOR THE THREE-MONTH PERIOD ENDED MARCH 31, 2026</v>
      </c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256" s="88" customFormat="1" ht="23.1" customHeight="1" x14ac:dyDescent="0.5">
      <c r="A39" s="55"/>
      <c r="B39" s="55"/>
      <c r="C39" s="55"/>
      <c r="D39" s="55"/>
      <c r="E39" s="54"/>
      <c r="F39" s="54"/>
      <c r="G39" s="54"/>
      <c r="H39" s="54"/>
      <c r="I39" s="165" t="s">
        <v>18</v>
      </c>
      <c r="J39" s="165"/>
      <c r="K39" s="165"/>
      <c r="L39" s="22"/>
      <c r="M39" s="22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5"/>
      <c r="CA39" s="55"/>
      <c r="CB39" s="55"/>
      <c r="CC39" s="55"/>
      <c r="CD39" s="55"/>
      <c r="CE39" s="55"/>
      <c r="CF39" s="55"/>
      <c r="CG39" s="55"/>
      <c r="CH39" s="55"/>
      <c r="CI39" s="55"/>
      <c r="CJ39" s="55"/>
      <c r="CK39" s="55"/>
      <c r="CL39" s="55"/>
      <c r="CM39" s="55"/>
      <c r="CN39" s="55"/>
      <c r="CO39" s="55"/>
      <c r="CP39" s="55"/>
      <c r="CQ39" s="55"/>
      <c r="CR39" s="55"/>
      <c r="CS39" s="55"/>
      <c r="CT39" s="55"/>
      <c r="CU39" s="55"/>
      <c r="CV39" s="55"/>
      <c r="CW39" s="55"/>
      <c r="CX39" s="55"/>
      <c r="CY39" s="55"/>
      <c r="CZ39" s="55"/>
      <c r="DA39" s="55"/>
      <c r="DB39" s="55"/>
      <c r="DC39" s="55"/>
      <c r="DD39" s="55"/>
      <c r="DE39" s="55"/>
      <c r="DF39" s="55"/>
      <c r="DG39" s="55"/>
      <c r="DH39" s="55"/>
      <c r="DI39" s="55"/>
      <c r="DJ39" s="55"/>
      <c r="DK39" s="55"/>
      <c r="DL39" s="55"/>
      <c r="DM39" s="55"/>
      <c r="DN39" s="55"/>
      <c r="DO39" s="55"/>
      <c r="DP39" s="55"/>
      <c r="DQ39" s="55"/>
      <c r="DR39" s="55"/>
      <c r="DS39" s="55"/>
      <c r="DT39" s="55"/>
      <c r="DU39" s="55"/>
      <c r="DV39" s="55"/>
      <c r="DW39" s="55"/>
      <c r="DX39" s="55"/>
      <c r="DY39" s="55"/>
      <c r="DZ39" s="55"/>
      <c r="EA39" s="55"/>
      <c r="EB39" s="55"/>
      <c r="EC39" s="55"/>
      <c r="ED39" s="55"/>
      <c r="EE39" s="55"/>
      <c r="EF39" s="55"/>
      <c r="EG39" s="55"/>
      <c r="EH39" s="55"/>
      <c r="EI39" s="55"/>
      <c r="EJ39" s="55"/>
      <c r="EK39" s="55"/>
      <c r="EL39" s="55"/>
      <c r="EM39" s="55"/>
      <c r="EN39" s="55"/>
      <c r="EO39" s="55"/>
      <c r="EP39" s="55"/>
      <c r="EQ39" s="55"/>
      <c r="ER39" s="55"/>
      <c r="ES39" s="55"/>
      <c r="ET39" s="55"/>
      <c r="EU39" s="55"/>
      <c r="EV39" s="55"/>
      <c r="EW39" s="55"/>
      <c r="EX39" s="55"/>
      <c r="EY39" s="55"/>
      <c r="EZ39" s="55"/>
      <c r="FA39" s="55"/>
      <c r="FB39" s="55"/>
      <c r="FC39" s="55"/>
      <c r="FD39" s="55"/>
      <c r="FE39" s="55"/>
      <c r="FF39" s="55"/>
      <c r="FG39" s="55"/>
      <c r="FH39" s="55"/>
      <c r="FI39" s="55"/>
      <c r="FJ39" s="55"/>
      <c r="FK39" s="55"/>
      <c r="FL39" s="55"/>
      <c r="FM39" s="55"/>
      <c r="FN39" s="55"/>
      <c r="FO39" s="55"/>
      <c r="FP39" s="55"/>
      <c r="FQ39" s="55"/>
      <c r="FR39" s="55"/>
      <c r="FS39" s="55"/>
      <c r="FT39" s="55"/>
      <c r="FU39" s="55"/>
      <c r="FV39" s="55"/>
      <c r="FW39" s="55"/>
      <c r="FX39" s="55"/>
      <c r="FY39" s="55"/>
      <c r="FZ39" s="55"/>
      <c r="GA39" s="55"/>
      <c r="GB39" s="55"/>
      <c r="GC39" s="55"/>
      <c r="GD39" s="55"/>
      <c r="GE39" s="55"/>
      <c r="GF39" s="55"/>
      <c r="GG39" s="55"/>
      <c r="GH39" s="55"/>
      <c r="GI39" s="55"/>
      <c r="GJ39" s="55"/>
      <c r="GK39" s="55"/>
      <c r="GL39" s="55"/>
      <c r="GM39" s="55"/>
      <c r="GN39" s="55"/>
      <c r="GO39" s="55"/>
      <c r="GP39" s="55"/>
      <c r="GQ39" s="55"/>
      <c r="GR39" s="55"/>
      <c r="GS39" s="55"/>
      <c r="GT39" s="55"/>
      <c r="GU39" s="55"/>
      <c r="GV39" s="55"/>
      <c r="GW39" s="55"/>
      <c r="GX39" s="55"/>
      <c r="GY39" s="55"/>
      <c r="GZ39" s="55"/>
      <c r="HA39" s="55"/>
      <c r="HB39" s="55"/>
      <c r="HC39" s="55"/>
      <c r="HD39" s="55"/>
      <c r="HE39" s="55"/>
      <c r="HF39" s="55"/>
      <c r="HG39" s="55"/>
      <c r="HH39" s="55"/>
      <c r="HI39" s="55"/>
      <c r="HJ39" s="55"/>
      <c r="HK39" s="55"/>
      <c r="HL39" s="55"/>
      <c r="HM39" s="55"/>
      <c r="HN39" s="55"/>
      <c r="HO39" s="55"/>
      <c r="HP39" s="55"/>
      <c r="HQ39" s="55"/>
      <c r="HR39" s="55"/>
      <c r="HS39" s="55"/>
      <c r="HT39" s="55"/>
      <c r="HU39" s="55"/>
      <c r="HV39" s="55"/>
      <c r="HW39" s="55"/>
      <c r="HX39" s="55"/>
      <c r="HY39" s="55"/>
      <c r="HZ39" s="55"/>
      <c r="IA39" s="55"/>
      <c r="IB39" s="55"/>
      <c r="IC39" s="55"/>
      <c r="ID39" s="55"/>
      <c r="IE39" s="55"/>
      <c r="IF39" s="55"/>
      <c r="IG39" s="55"/>
      <c r="IH39" s="55"/>
      <c r="II39" s="55"/>
      <c r="IJ39" s="55"/>
      <c r="IK39" s="55"/>
      <c r="IL39" s="55"/>
      <c r="IM39" s="55"/>
      <c r="IN39" s="55"/>
      <c r="IO39" s="55"/>
      <c r="IP39" s="55"/>
      <c r="IQ39" s="55"/>
      <c r="IR39" s="55"/>
      <c r="IS39" s="55"/>
      <c r="IT39" s="55"/>
      <c r="IU39" s="55"/>
      <c r="IV39" s="55"/>
    </row>
    <row r="40" spans="1:256" ht="23.1" customHeight="1" x14ac:dyDescent="0.5">
      <c r="E40" s="54"/>
      <c r="F40" s="54"/>
      <c r="G40" s="54"/>
      <c r="H40" s="54"/>
      <c r="I40" s="52">
        <f>$I$8</f>
        <v>2026</v>
      </c>
      <c r="J40" s="71"/>
      <c r="K40" s="52">
        <f>$K$8</f>
        <v>2025</v>
      </c>
      <c r="L40" s="89"/>
      <c r="M40" s="89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  <c r="BF40" s="88"/>
      <c r="BG40" s="88"/>
      <c r="BH40" s="88"/>
      <c r="BI40" s="88"/>
      <c r="BJ40" s="88"/>
      <c r="BK40" s="88"/>
      <c r="BL40" s="88"/>
      <c r="BM40" s="88"/>
      <c r="BN40" s="88"/>
      <c r="BO40" s="88"/>
      <c r="BP40" s="88"/>
      <c r="BQ40" s="88"/>
      <c r="BR40" s="88"/>
      <c r="BS40" s="88"/>
      <c r="BT40" s="88"/>
      <c r="BU40" s="88"/>
      <c r="BV40" s="88"/>
      <c r="BW40" s="88"/>
      <c r="BX40" s="88"/>
      <c r="BY40" s="88"/>
      <c r="BZ40" s="88"/>
      <c r="CA40" s="88"/>
      <c r="CB40" s="88"/>
      <c r="CC40" s="88"/>
      <c r="CD40" s="88"/>
      <c r="CE40" s="88"/>
      <c r="CF40" s="88"/>
      <c r="CG40" s="88"/>
      <c r="CH40" s="88"/>
      <c r="CI40" s="88"/>
      <c r="CJ40" s="88"/>
      <c r="CK40" s="88"/>
      <c r="CL40" s="88"/>
      <c r="CM40" s="88"/>
      <c r="CN40" s="88"/>
      <c r="CO40" s="88"/>
      <c r="CP40" s="88"/>
      <c r="CQ40" s="88"/>
      <c r="CR40" s="88"/>
      <c r="CS40" s="88"/>
      <c r="CT40" s="88"/>
      <c r="CU40" s="88"/>
      <c r="CV40" s="88"/>
      <c r="CW40" s="88"/>
      <c r="CX40" s="88"/>
      <c r="CY40" s="88"/>
      <c r="CZ40" s="88"/>
      <c r="DA40" s="88"/>
      <c r="DB40" s="88"/>
      <c r="DC40" s="88"/>
      <c r="DD40" s="88"/>
      <c r="DE40" s="88"/>
      <c r="DF40" s="88"/>
      <c r="DG40" s="88"/>
      <c r="DH40" s="88"/>
      <c r="DI40" s="88"/>
      <c r="DJ40" s="88"/>
      <c r="DK40" s="88"/>
      <c r="DL40" s="88"/>
      <c r="DM40" s="88"/>
      <c r="DN40" s="88"/>
      <c r="DO40" s="88"/>
      <c r="DP40" s="88"/>
      <c r="DQ40" s="88"/>
      <c r="DR40" s="88"/>
      <c r="DS40" s="88"/>
      <c r="DT40" s="88"/>
      <c r="DU40" s="88"/>
      <c r="DV40" s="88"/>
      <c r="DW40" s="88"/>
      <c r="DX40" s="88"/>
      <c r="DY40" s="88"/>
      <c r="DZ40" s="88"/>
      <c r="EA40" s="88"/>
      <c r="EB40" s="88"/>
      <c r="EC40" s="88"/>
      <c r="ED40" s="88"/>
      <c r="EE40" s="88"/>
      <c r="EF40" s="88"/>
      <c r="EG40" s="88"/>
      <c r="EH40" s="88"/>
      <c r="EI40" s="88"/>
      <c r="EJ40" s="88"/>
      <c r="EK40" s="88"/>
      <c r="EL40" s="88"/>
      <c r="EM40" s="88"/>
      <c r="EN40" s="88"/>
      <c r="EO40" s="88"/>
      <c r="EP40" s="88"/>
      <c r="EQ40" s="88"/>
      <c r="ER40" s="88"/>
      <c r="ES40" s="88"/>
      <c r="ET40" s="88"/>
      <c r="EU40" s="88"/>
      <c r="EV40" s="88"/>
      <c r="EW40" s="88"/>
      <c r="EX40" s="88"/>
      <c r="EY40" s="88"/>
      <c r="EZ40" s="88"/>
      <c r="FA40" s="88"/>
      <c r="FB40" s="88"/>
      <c r="FC40" s="88"/>
      <c r="FD40" s="88"/>
      <c r="FE40" s="88"/>
      <c r="FF40" s="88"/>
      <c r="FG40" s="88"/>
      <c r="FH40" s="88"/>
      <c r="FI40" s="88"/>
      <c r="FJ40" s="88"/>
      <c r="FK40" s="88"/>
      <c r="FL40" s="88"/>
      <c r="FM40" s="88"/>
      <c r="FN40" s="88"/>
      <c r="FO40" s="88"/>
      <c r="FP40" s="88"/>
      <c r="FQ40" s="88"/>
      <c r="FR40" s="88"/>
      <c r="FS40" s="88"/>
      <c r="FT40" s="88"/>
      <c r="FU40" s="88"/>
      <c r="FV40" s="88"/>
      <c r="FW40" s="88"/>
      <c r="FX40" s="88"/>
      <c r="FY40" s="88"/>
      <c r="FZ40" s="88"/>
      <c r="GA40" s="88"/>
      <c r="GB40" s="88"/>
      <c r="GC40" s="88"/>
      <c r="GD40" s="88"/>
      <c r="GE40" s="88"/>
      <c r="GF40" s="88"/>
      <c r="GG40" s="88"/>
      <c r="GH40" s="88"/>
      <c r="GI40" s="88"/>
      <c r="GJ40" s="88"/>
      <c r="GK40" s="88"/>
      <c r="GL40" s="88"/>
      <c r="GM40" s="88"/>
      <c r="GN40" s="88"/>
      <c r="GO40" s="88"/>
      <c r="GP40" s="88"/>
      <c r="GQ40" s="88"/>
      <c r="GR40" s="88"/>
      <c r="GS40" s="88"/>
      <c r="GT40" s="88"/>
      <c r="GU40" s="88"/>
      <c r="GV40" s="88"/>
      <c r="GW40" s="88"/>
      <c r="GX40" s="88"/>
      <c r="GY40" s="88"/>
      <c r="GZ40" s="88"/>
      <c r="HA40" s="88"/>
      <c r="HB40" s="88"/>
      <c r="HC40" s="88"/>
      <c r="HD40" s="88"/>
      <c r="HE40" s="88"/>
      <c r="HF40" s="88"/>
      <c r="HG40" s="88"/>
      <c r="HH40" s="88"/>
      <c r="HI40" s="88"/>
      <c r="HJ40" s="88"/>
      <c r="HK40" s="88"/>
      <c r="HL40" s="88"/>
      <c r="HM40" s="88"/>
      <c r="HN40" s="88"/>
      <c r="HO40" s="88"/>
      <c r="HP40" s="88"/>
      <c r="HQ40" s="88"/>
      <c r="HR40" s="88"/>
      <c r="HS40" s="88"/>
      <c r="HT40" s="88"/>
      <c r="HU40" s="88"/>
      <c r="HV40" s="88"/>
      <c r="HW40" s="88"/>
      <c r="HX40" s="88"/>
      <c r="HY40" s="88"/>
      <c r="HZ40" s="88"/>
      <c r="IA40" s="88"/>
      <c r="IB40" s="88"/>
      <c r="IC40" s="88"/>
      <c r="ID40" s="88"/>
      <c r="IE40" s="88"/>
      <c r="IF40" s="88"/>
      <c r="IG40" s="88"/>
      <c r="IH40" s="88"/>
      <c r="II40" s="88"/>
      <c r="IJ40" s="88"/>
      <c r="IK40" s="88"/>
      <c r="IL40" s="88"/>
      <c r="IM40" s="88"/>
      <c r="IN40" s="88"/>
      <c r="IO40" s="88"/>
      <c r="IP40" s="88"/>
      <c r="IQ40" s="88"/>
      <c r="IR40" s="88"/>
      <c r="IS40" s="88"/>
      <c r="IT40" s="88"/>
      <c r="IU40" s="88"/>
      <c r="IV40" s="88"/>
    </row>
    <row r="41" spans="1:256" ht="23.1" customHeight="1" x14ac:dyDescent="0.5">
      <c r="C41" s="55" t="s">
        <v>122</v>
      </c>
      <c r="E41" s="20"/>
      <c r="F41" s="1"/>
      <c r="G41" s="20"/>
      <c r="H41" s="21"/>
      <c r="I41" s="20">
        <v>-606959.04</v>
      </c>
      <c r="J41" s="21"/>
      <c r="K41" s="131">
        <v>-329100</v>
      </c>
    </row>
    <row r="42" spans="1:256" ht="23.1" customHeight="1" x14ac:dyDescent="0.5">
      <c r="C42" s="55" t="s">
        <v>123</v>
      </c>
      <c r="E42" s="20"/>
      <c r="F42" s="1"/>
      <c r="G42" s="90"/>
      <c r="H42" s="21"/>
      <c r="I42" s="20">
        <v>-68369.570000000007</v>
      </c>
      <c r="J42" s="21"/>
      <c r="K42" s="131">
        <v>-44434.16</v>
      </c>
    </row>
    <row r="43" spans="1:256" ht="23.1" customHeight="1" x14ac:dyDescent="0.5">
      <c r="A43" s="88"/>
      <c r="B43" s="88"/>
      <c r="D43" s="55" t="s">
        <v>124</v>
      </c>
      <c r="E43" s="82"/>
      <c r="F43" s="82"/>
      <c r="G43" s="82"/>
      <c r="H43" s="20"/>
      <c r="I43" s="91">
        <f>SUM(I41:I42,I30)</f>
        <v>-12454785.119999997</v>
      </c>
      <c r="J43" s="20"/>
      <c r="K43" s="91">
        <f>SUM(K41:K42,K30)</f>
        <v>-38949875.470000006</v>
      </c>
    </row>
    <row r="44" spans="1:256" ht="23.1" customHeight="1" x14ac:dyDescent="0.5">
      <c r="A44" s="55" t="s">
        <v>125</v>
      </c>
      <c r="E44" s="80"/>
      <c r="F44" s="80"/>
      <c r="G44" s="80"/>
      <c r="H44" s="80"/>
      <c r="I44" s="80"/>
      <c r="J44" s="80"/>
      <c r="K44" s="80"/>
    </row>
    <row r="45" spans="1:256" ht="23.1" customHeight="1" x14ac:dyDescent="0.5">
      <c r="C45" s="55" t="s">
        <v>130</v>
      </c>
      <c r="E45" s="20"/>
      <c r="F45" s="20"/>
      <c r="G45" s="20"/>
      <c r="H45" s="20"/>
      <c r="I45" s="20">
        <v>-966969.39</v>
      </c>
      <c r="J45" s="20"/>
      <c r="K45" s="20">
        <v>-79649.240000000005</v>
      </c>
    </row>
    <row r="46" spans="1:256" ht="23.1" customHeight="1" x14ac:dyDescent="0.5">
      <c r="C46" s="55" t="s">
        <v>131</v>
      </c>
      <c r="E46" s="20"/>
      <c r="F46" s="20"/>
      <c r="G46" s="20"/>
      <c r="H46" s="20"/>
      <c r="I46" s="20">
        <v>-84619</v>
      </c>
      <c r="J46" s="20"/>
      <c r="K46" s="20">
        <v>-21873.88</v>
      </c>
    </row>
    <row r="47" spans="1:256" ht="23.1" customHeight="1" x14ac:dyDescent="0.5">
      <c r="A47" s="88"/>
      <c r="B47" s="88"/>
      <c r="D47" s="55" t="s">
        <v>132</v>
      </c>
      <c r="E47" s="82"/>
      <c r="F47" s="82"/>
      <c r="G47" s="82"/>
      <c r="H47" s="20"/>
      <c r="I47" s="91">
        <f>SUM(I45:I46)</f>
        <v>-1051588.3900000001</v>
      </c>
      <c r="J47" s="20"/>
      <c r="K47" s="91">
        <f>SUM(K45:K46)</f>
        <v>-101523.12000000001</v>
      </c>
    </row>
    <row r="48" spans="1:256" ht="23.1" customHeight="1" x14ac:dyDescent="0.5">
      <c r="A48" s="55" t="s">
        <v>133</v>
      </c>
      <c r="E48" s="1"/>
      <c r="F48" s="20"/>
      <c r="G48" s="1"/>
      <c r="H48" s="20"/>
      <c r="I48" s="1"/>
      <c r="J48" s="1"/>
      <c r="K48" s="1"/>
    </row>
    <row r="49" spans="1:256" ht="23.1" customHeight="1" x14ac:dyDescent="0.5">
      <c r="C49" s="55" t="s">
        <v>126</v>
      </c>
      <c r="E49" s="1"/>
      <c r="F49" s="20"/>
      <c r="G49" s="1"/>
      <c r="H49" s="20"/>
      <c r="I49" s="20">
        <v>5515000</v>
      </c>
      <c r="J49" s="1"/>
      <c r="K49" s="81">
        <v>0</v>
      </c>
    </row>
    <row r="50" spans="1:256" ht="23.1" customHeight="1" x14ac:dyDescent="0.5">
      <c r="C50" s="54" t="s">
        <v>127</v>
      </c>
      <c r="E50" s="20"/>
      <c r="F50" s="21"/>
      <c r="G50" s="20"/>
      <c r="H50" s="20"/>
      <c r="I50" s="81">
        <v>0</v>
      </c>
      <c r="J50" s="20"/>
      <c r="K50" s="131">
        <v>12404000</v>
      </c>
    </row>
    <row r="51" spans="1:256" ht="23.1" customHeight="1" x14ac:dyDescent="0.5">
      <c r="C51" s="55" t="s">
        <v>128</v>
      </c>
      <c r="E51" s="20"/>
      <c r="F51" s="21"/>
      <c r="G51" s="1"/>
      <c r="H51" s="20"/>
      <c r="I51" s="20">
        <v>-3299141.76</v>
      </c>
      <c r="J51" s="20"/>
      <c r="K51" s="131">
        <v>-27023330.989999998</v>
      </c>
    </row>
    <row r="52" spans="1:256" ht="23.1" customHeight="1" x14ac:dyDescent="0.5">
      <c r="C52" s="55" t="s">
        <v>136</v>
      </c>
      <c r="E52" s="20"/>
      <c r="F52" s="21"/>
      <c r="G52" s="1"/>
      <c r="H52" s="20"/>
      <c r="I52" s="81">
        <v>0</v>
      </c>
      <c r="J52" s="20"/>
      <c r="K52" s="131">
        <v>-200000</v>
      </c>
    </row>
    <row r="53" spans="1:256" ht="23.1" customHeight="1" x14ac:dyDescent="0.5">
      <c r="C53" s="55" t="s">
        <v>134</v>
      </c>
      <c r="E53" s="20"/>
      <c r="F53" s="21"/>
      <c r="G53" s="1"/>
      <c r="H53" s="20"/>
      <c r="I53" s="20">
        <v>-10000000</v>
      </c>
      <c r="J53" s="20"/>
      <c r="K53" s="81">
        <v>0</v>
      </c>
    </row>
    <row r="54" spans="1:256" ht="23.1" customHeight="1" x14ac:dyDescent="0.5">
      <c r="C54" s="54" t="s">
        <v>135</v>
      </c>
      <c r="E54" s="20"/>
      <c r="F54" s="21"/>
      <c r="G54" s="20"/>
      <c r="H54" s="20"/>
      <c r="I54" s="20">
        <v>-699993.71</v>
      </c>
      <c r="J54" s="20"/>
      <c r="K54" s="82">
        <v>-868928.62</v>
      </c>
    </row>
    <row r="55" spans="1:256" ht="23.1" customHeight="1" x14ac:dyDescent="0.5">
      <c r="C55" s="55" t="s">
        <v>129</v>
      </c>
      <c r="D55" s="136"/>
      <c r="I55" s="20">
        <v>-758884.35</v>
      </c>
      <c r="K55" s="87">
        <v>-1452994.73</v>
      </c>
    </row>
    <row r="56" spans="1:256" ht="23.1" customHeight="1" x14ac:dyDescent="0.5">
      <c r="C56" s="54"/>
      <c r="D56" s="55" t="s">
        <v>137</v>
      </c>
      <c r="E56" s="82"/>
      <c r="F56" s="82"/>
      <c r="G56" s="82"/>
      <c r="H56" s="20"/>
      <c r="I56" s="91">
        <f>SUM(I49:I55)</f>
        <v>-9243019.8199999984</v>
      </c>
      <c r="J56" s="20"/>
      <c r="K56" s="20">
        <f>SUM(K49:K55)</f>
        <v>-17141254.339999996</v>
      </c>
    </row>
    <row r="57" spans="1:256" ht="23.1" customHeight="1" x14ac:dyDescent="0.5">
      <c r="A57" s="55" t="s">
        <v>138</v>
      </c>
      <c r="C57" s="54"/>
      <c r="E57" s="82"/>
      <c r="F57" s="82"/>
      <c r="G57" s="82"/>
      <c r="H57" s="20"/>
      <c r="I57" s="92">
        <f>I56+I47+I43</f>
        <v>-22749393.329999998</v>
      </c>
      <c r="J57" s="20"/>
      <c r="K57" s="92">
        <f>K56+K47+K43</f>
        <v>-56192652.930000007</v>
      </c>
    </row>
    <row r="58" spans="1:256" ht="23.1" customHeight="1" x14ac:dyDescent="0.5">
      <c r="A58" s="55" t="s">
        <v>139</v>
      </c>
      <c r="E58" s="82"/>
      <c r="F58" s="82"/>
      <c r="G58" s="82"/>
      <c r="H58" s="20"/>
      <c r="I58" s="20">
        <f>'Statement of financial position'!J13</f>
        <v>43291922.460000001</v>
      </c>
      <c r="J58" s="20"/>
      <c r="K58" s="20">
        <v>98260346.450000003</v>
      </c>
    </row>
    <row r="59" spans="1:256" ht="23.1" customHeight="1" thickBot="1" x14ac:dyDescent="0.55000000000000004">
      <c r="A59" s="55" t="s">
        <v>140</v>
      </c>
      <c r="E59" s="82"/>
      <c r="F59" s="82"/>
      <c r="G59" s="82"/>
      <c r="H59" s="20"/>
      <c r="I59" s="93">
        <f>I57+I58</f>
        <v>20542529.130000003</v>
      </c>
      <c r="J59" s="20"/>
      <c r="K59" s="93">
        <f>K57+K58</f>
        <v>42067693.519999996</v>
      </c>
      <c r="M59" s="22">
        <f>'Statement of financial position'!H13-Cashflows!I59</f>
        <v>0</v>
      </c>
      <c r="O59" s="22"/>
    </row>
    <row r="60" spans="1:256" ht="23.1" customHeight="1" thickTop="1" x14ac:dyDescent="0.5">
      <c r="E60" s="82"/>
      <c r="F60" s="82"/>
      <c r="G60" s="82"/>
      <c r="H60" s="20"/>
      <c r="I60" s="82"/>
      <c r="J60" s="20"/>
      <c r="K60" s="82"/>
      <c r="O60" s="22"/>
    </row>
    <row r="61" spans="1:256" s="54" customFormat="1" ht="23.1" customHeight="1" x14ac:dyDescent="0.5">
      <c r="A61" s="143" t="s">
        <v>141</v>
      </c>
      <c r="B61" s="56"/>
      <c r="C61" s="56"/>
      <c r="D61" s="56"/>
      <c r="E61" s="46"/>
      <c r="F61" s="46"/>
      <c r="G61" s="46"/>
      <c r="H61" s="46"/>
      <c r="I61" s="46"/>
      <c r="J61" s="47"/>
      <c r="K61" s="46"/>
      <c r="L61" s="22"/>
      <c r="M61" s="22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5"/>
      <c r="BK61" s="55"/>
      <c r="BL61" s="55"/>
      <c r="BM61" s="55"/>
      <c r="BN61" s="55"/>
      <c r="BO61" s="55"/>
      <c r="BP61" s="55"/>
      <c r="BQ61" s="55"/>
      <c r="BR61" s="55"/>
      <c r="BS61" s="55"/>
      <c r="BT61" s="55"/>
      <c r="BU61" s="55"/>
      <c r="BV61" s="55"/>
      <c r="BW61" s="55"/>
      <c r="BX61" s="55"/>
      <c r="BY61" s="55"/>
      <c r="BZ61" s="55"/>
      <c r="CA61" s="55"/>
      <c r="CB61" s="55"/>
      <c r="CC61" s="55"/>
      <c r="CD61" s="55"/>
      <c r="CE61" s="55"/>
      <c r="CF61" s="55"/>
      <c r="CG61" s="55"/>
      <c r="CH61" s="55"/>
      <c r="CI61" s="55"/>
      <c r="CJ61" s="55"/>
      <c r="CK61" s="55"/>
      <c r="CL61" s="55"/>
      <c r="CM61" s="55"/>
      <c r="CN61" s="55"/>
      <c r="CO61" s="55"/>
      <c r="CP61" s="55"/>
      <c r="CQ61" s="55"/>
      <c r="CR61" s="55"/>
      <c r="CS61" s="55"/>
      <c r="CT61" s="55"/>
      <c r="CU61" s="55"/>
      <c r="CV61" s="55"/>
      <c r="CW61" s="55"/>
      <c r="CX61" s="55"/>
      <c r="CY61" s="55"/>
      <c r="CZ61" s="55"/>
      <c r="DA61" s="55"/>
      <c r="DB61" s="55"/>
      <c r="DC61" s="55"/>
      <c r="DD61" s="55"/>
      <c r="DE61" s="55"/>
      <c r="DF61" s="55"/>
      <c r="DG61" s="55"/>
      <c r="DH61" s="55"/>
      <c r="DI61" s="55"/>
      <c r="DJ61" s="55"/>
      <c r="DK61" s="55"/>
      <c r="DL61" s="55"/>
      <c r="DM61" s="55"/>
      <c r="DN61" s="55"/>
      <c r="DO61" s="55"/>
      <c r="DP61" s="55"/>
      <c r="DQ61" s="55"/>
      <c r="DR61" s="55"/>
      <c r="DS61" s="55"/>
      <c r="DT61" s="55"/>
      <c r="DU61" s="55"/>
      <c r="DV61" s="55"/>
      <c r="DW61" s="55"/>
      <c r="DX61" s="55"/>
      <c r="DY61" s="55"/>
      <c r="DZ61" s="55"/>
      <c r="EA61" s="55"/>
      <c r="EB61" s="55"/>
      <c r="EC61" s="55"/>
      <c r="ED61" s="55"/>
      <c r="EE61" s="55"/>
      <c r="EF61" s="55"/>
      <c r="EG61" s="55"/>
      <c r="EH61" s="55"/>
      <c r="EI61" s="55"/>
      <c r="EJ61" s="55"/>
      <c r="EK61" s="55"/>
      <c r="EL61" s="55"/>
      <c r="EM61" s="55"/>
      <c r="EN61" s="55"/>
      <c r="EO61" s="55"/>
      <c r="EP61" s="55"/>
      <c r="EQ61" s="55"/>
      <c r="ER61" s="55"/>
      <c r="ES61" s="55"/>
      <c r="ET61" s="55"/>
      <c r="EU61" s="55"/>
      <c r="EV61" s="55"/>
      <c r="EW61" s="55"/>
      <c r="EX61" s="55"/>
      <c r="EY61" s="55"/>
      <c r="EZ61" s="55"/>
      <c r="FA61" s="55"/>
      <c r="FB61" s="55"/>
      <c r="FC61" s="55"/>
      <c r="FD61" s="55"/>
      <c r="FE61" s="55"/>
      <c r="FF61" s="55"/>
      <c r="FG61" s="55"/>
      <c r="FH61" s="55"/>
      <c r="FI61" s="55"/>
      <c r="FJ61" s="55"/>
      <c r="FK61" s="55"/>
      <c r="FL61" s="55"/>
      <c r="FM61" s="55"/>
      <c r="FN61" s="55"/>
      <c r="FO61" s="55"/>
      <c r="FP61" s="55"/>
      <c r="FQ61" s="55"/>
      <c r="FR61" s="55"/>
      <c r="FS61" s="55"/>
      <c r="FT61" s="55"/>
      <c r="FU61" s="55"/>
      <c r="FV61" s="55"/>
      <c r="FW61" s="55"/>
      <c r="FX61" s="55"/>
      <c r="FY61" s="55"/>
      <c r="FZ61" s="55"/>
      <c r="GA61" s="55"/>
      <c r="GB61" s="55"/>
      <c r="GC61" s="55"/>
      <c r="GD61" s="55"/>
      <c r="GE61" s="55"/>
      <c r="GF61" s="55"/>
      <c r="GG61" s="55"/>
      <c r="GH61" s="55"/>
      <c r="GI61" s="55"/>
      <c r="GJ61" s="55"/>
      <c r="GK61" s="55"/>
      <c r="GL61" s="55"/>
      <c r="GM61" s="55"/>
      <c r="GN61" s="55"/>
      <c r="GO61" s="55"/>
      <c r="GP61" s="55"/>
      <c r="GQ61" s="55"/>
      <c r="GR61" s="55"/>
      <c r="GS61" s="55"/>
      <c r="GT61" s="55"/>
      <c r="GU61" s="55"/>
      <c r="GV61" s="55"/>
      <c r="GW61" s="55"/>
      <c r="GX61" s="55"/>
      <c r="GY61" s="55"/>
      <c r="GZ61" s="55"/>
      <c r="HA61" s="55"/>
      <c r="HB61" s="55"/>
      <c r="HC61" s="55"/>
      <c r="HD61" s="55"/>
      <c r="HE61" s="55"/>
      <c r="HF61" s="55"/>
      <c r="HG61" s="55"/>
      <c r="HH61" s="55"/>
      <c r="HI61" s="55"/>
      <c r="HJ61" s="55"/>
      <c r="HK61" s="55"/>
      <c r="HL61" s="55"/>
      <c r="HM61" s="55"/>
      <c r="HN61" s="55"/>
      <c r="HO61" s="55"/>
      <c r="HP61" s="55"/>
      <c r="HQ61" s="55"/>
      <c r="HR61" s="55"/>
      <c r="HS61" s="55"/>
      <c r="HT61" s="55"/>
      <c r="HU61" s="55"/>
      <c r="HV61" s="55"/>
      <c r="HW61" s="55"/>
      <c r="HX61" s="55"/>
      <c r="HY61" s="55"/>
      <c r="HZ61" s="55"/>
      <c r="IA61" s="55"/>
      <c r="IB61" s="55"/>
      <c r="IC61" s="55"/>
      <c r="ID61" s="55"/>
      <c r="IE61" s="55"/>
      <c r="IF61" s="55"/>
      <c r="IG61" s="55"/>
      <c r="IH61" s="55"/>
      <c r="II61" s="55"/>
      <c r="IJ61" s="55"/>
      <c r="IK61" s="55"/>
      <c r="IL61" s="55"/>
      <c r="IM61" s="55"/>
      <c r="IN61" s="55"/>
      <c r="IO61" s="55"/>
      <c r="IP61" s="55"/>
      <c r="IQ61" s="55"/>
      <c r="IR61" s="55"/>
      <c r="IS61" s="55"/>
      <c r="IT61" s="55"/>
      <c r="IU61" s="55"/>
      <c r="IV61" s="55"/>
    </row>
    <row r="62" spans="1:256" ht="23.1" customHeight="1" x14ac:dyDescent="0.5">
      <c r="A62" s="56"/>
      <c r="B62" s="144" t="s">
        <v>142</v>
      </c>
      <c r="C62" s="56"/>
      <c r="D62" s="56"/>
      <c r="E62" s="46"/>
      <c r="F62" s="46"/>
      <c r="G62" s="46"/>
      <c r="H62" s="46"/>
      <c r="I62" s="46"/>
      <c r="J62" s="47"/>
      <c r="K62" s="46"/>
    </row>
    <row r="63" spans="1:256" ht="23.1" customHeight="1" x14ac:dyDescent="0.5">
      <c r="A63" s="56"/>
      <c r="B63" s="56"/>
      <c r="C63" s="144" t="s">
        <v>143</v>
      </c>
      <c r="D63" s="56"/>
      <c r="E63" s="47"/>
      <c r="F63" s="47"/>
      <c r="G63" s="47"/>
      <c r="H63" s="46"/>
      <c r="I63" s="134">
        <v>1493206.8</v>
      </c>
      <c r="J63" s="84"/>
      <c r="K63" s="81">
        <v>0</v>
      </c>
    </row>
    <row r="64" spans="1:256" ht="23.1" customHeight="1" x14ac:dyDescent="0.5"/>
    <row r="65" ht="23.1" customHeight="1" x14ac:dyDescent="0.5"/>
    <row r="1217" spans="9:9" ht="24" customHeight="1" x14ac:dyDescent="0.5">
      <c r="I1217" s="55">
        <v>0</v>
      </c>
    </row>
  </sheetData>
  <mergeCells count="10">
    <mergeCell ref="A3:K3"/>
    <mergeCell ref="A4:K4"/>
    <mergeCell ref="A5:K5"/>
    <mergeCell ref="A6:K6"/>
    <mergeCell ref="I7:K7"/>
    <mergeCell ref="A36:K36"/>
    <mergeCell ref="A37:K37"/>
    <mergeCell ref="A38:K38"/>
    <mergeCell ref="I39:K39"/>
    <mergeCell ref="A35:K35"/>
  </mergeCells>
  <pageMargins left="0.78740157480314965" right="0.39370078740157483" top="0.51181102362204722" bottom="1.1811023622047245" header="0.51181102362204722" footer="1.1811023622047245"/>
  <pageSetup paperSize="9" fitToWidth="0" fitToHeight="0" orientation="portrait" blackAndWhite="1" r:id="rId1"/>
  <headerFooter>
    <oddFooter>&amp;L&amp;"Angsana New,Regular"&amp;16Notes to interim financial statements form an integral part of these statements.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Statement of financial position</vt:lpstr>
      <vt:lpstr>Statement of fcomprehensive inc</vt:lpstr>
      <vt:lpstr>Statement of change in sharehol</vt:lpstr>
      <vt:lpstr>Cashflows</vt:lpstr>
      <vt:lpstr>Cashflows!Print_Area</vt:lpstr>
      <vt:lpstr>'Statement of change in sharehol'!Print_Area</vt:lpstr>
      <vt:lpstr>'Statement of fcomprehensive inc'!Print_Area</vt:lpstr>
      <vt:lpstr>'Statement of financial position'!Print_Area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daa670183 dharmniti</cp:lastModifiedBy>
  <cp:lastPrinted>2026-05-07T13:20:07Z</cp:lastPrinted>
  <dcterms:created xsi:type="dcterms:W3CDTF">2006-05-10T11:03:36Z</dcterms:created>
  <dcterms:modified xsi:type="dcterms:W3CDTF">2026-05-08T10:45:48Z</dcterms:modified>
</cp:coreProperties>
</file>